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e Harrison\Documents\University\PhD\Submission\Appendix B\"/>
    </mc:Choice>
  </mc:AlternateContent>
  <xr:revisionPtr revIDLastSave="0" documentId="13_ncr:1_{DFAD738E-BCD9-48A4-BC14-F3AA98B08E4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treetcheck 2011" sheetId="1" r:id="rId1"/>
    <sheet name="Leeds Observatory 2011" sheetId="2" r:id="rId2"/>
  </sheets>
  <externalReferences>
    <externalReference r:id="rId3"/>
    <externalReference r:id="rId4"/>
  </externalReferenc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2" l="1"/>
  <c r="H88" i="2"/>
  <c r="I88" i="2"/>
  <c r="J88" i="2" s="1"/>
  <c r="K88" i="2" s="1"/>
  <c r="G89" i="2"/>
  <c r="J89" i="2" s="1"/>
  <c r="K89" i="2" s="1"/>
  <c r="H89" i="2"/>
  <c r="I89" i="2"/>
  <c r="G90" i="2"/>
  <c r="H90" i="2"/>
  <c r="I90" i="2"/>
  <c r="G91" i="2"/>
  <c r="H91" i="2"/>
  <c r="I91" i="2"/>
  <c r="G92" i="2"/>
  <c r="H92" i="2"/>
  <c r="I92" i="2"/>
  <c r="G93" i="2"/>
  <c r="J93" i="2" s="1"/>
  <c r="K93" i="2" s="1"/>
  <c r="H93" i="2"/>
  <c r="I93" i="2"/>
  <c r="I87" i="2"/>
  <c r="G87" i="2"/>
  <c r="J87" i="2" s="1"/>
  <c r="K87" i="2" s="1"/>
  <c r="H87" i="2"/>
  <c r="J92" i="2"/>
  <c r="K92" i="2" s="1"/>
  <c r="G79" i="2"/>
  <c r="G80" i="2"/>
  <c r="G81" i="2"/>
  <c r="G82" i="2"/>
  <c r="G83" i="2"/>
  <c r="G84" i="2"/>
  <c r="G85" i="2"/>
  <c r="G86" i="2"/>
  <c r="D95" i="2"/>
  <c r="I86" i="2"/>
  <c r="I85" i="2"/>
  <c r="I84" i="2"/>
  <c r="I83" i="2"/>
  <c r="I82" i="2"/>
  <c r="I81" i="2"/>
  <c r="I80" i="2"/>
  <c r="I79" i="2"/>
  <c r="J91" i="2" l="1"/>
  <c r="K91" i="2" s="1"/>
  <c r="J90" i="2"/>
  <c r="K90" i="2" s="1"/>
  <c r="D66" i="2"/>
  <c r="D67" i="2"/>
  <c r="D63" i="2"/>
  <c r="D64" i="2"/>
  <c r="D65" i="2"/>
  <c r="D62" i="2"/>
  <c r="D60" i="2"/>
  <c r="D61" i="2"/>
  <c r="D59" i="2"/>
  <c r="E68" i="2"/>
  <c r="G61" i="2" l="1"/>
  <c r="I61" i="2" s="1"/>
  <c r="G60" i="2"/>
  <c r="I60" i="2" s="1"/>
  <c r="G59" i="2"/>
  <c r="I59" i="2" s="1"/>
  <c r="D56" i="2"/>
  <c r="C55" i="2" s="1"/>
  <c r="L9" i="1"/>
  <c r="V12" i="1"/>
  <c r="V13" i="1"/>
  <c r="V14" i="1"/>
  <c r="V15" i="1"/>
  <c r="V16" i="1"/>
  <c r="V17" i="1"/>
  <c r="V18" i="1"/>
  <c r="V11" i="1"/>
  <c r="O92" i="1"/>
  <c r="P92" i="1"/>
  <c r="Q92" i="1"/>
  <c r="R92" i="1"/>
  <c r="S92" i="1"/>
  <c r="T92" i="1"/>
  <c r="U92" i="1"/>
  <c r="N92" i="1"/>
  <c r="V92" i="1" s="1"/>
  <c r="C3" i="2" l="1"/>
  <c r="C7" i="2"/>
  <c r="C11" i="2"/>
  <c r="C15" i="2"/>
  <c r="C19" i="2"/>
  <c r="C23" i="2"/>
  <c r="C27" i="2"/>
  <c r="C31" i="2"/>
  <c r="C35" i="2"/>
  <c r="C39" i="2"/>
  <c r="C43" i="2"/>
  <c r="C47" i="2"/>
  <c r="C51" i="2"/>
  <c r="C4" i="2"/>
  <c r="C12" i="2"/>
  <c r="C20" i="2"/>
  <c r="C24" i="2"/>
  <c r="C32" i="2"/>
  <c r="C36" i="2"/>
  <c r="C40" i="2"/>
  <c r="C44" i="2"/>
  <c r="C48" i="2"/>
  <c r="C52" i="2"/>
  <c r="C5" i="2"/>
  <c r="C9" i="2"/>
  <c r="C13" i="2"/>
  <c r="C17" i="2"/>
  <c r="C21" i="2"/>
  <c r="C25" i="2"/>
  <c r="C29" i="2"/>
  <c r="C33" i="2"/>
  <c r="C37" i="2"/>
  <c r="C41" i="2"/>
  <c r="C45" i="2"/>
  <c r="C49" i="2"/>
  <c r="C53" i="2"/>
  <c r="C8" i="2"/>
  <c r="C16" i="2"/>
  <c r="C28" i="2"/>
  <c r="C2" i="2"/>
  <c r="C56" i="2" s="1"/>
  <c r="C6" i="2"/>
  <c r="C10" i="2"/>
  <c r="C14" i="2"/>
  <c r="C18" i="2"/>
  <c r="C22" i="2"/>
  <c r="C26" i="2"/>
  <c r="C30" i="2"/>
  <c r="C34" i="2"/>
  <c r="C38" i="2"/>
  <c r="C42" i="2"/>
  <c r="C46" i="2"/>
  <c r="C50" i="2"/>
  <c r="C54" i="2"/>
  <c r="B260" i="1"/>
  <c r="H86" i="2" l="1"/>
  <c r="J86" i="2" s="1"/>
  <c r="K86" i="2" s="1"/>
  <c r="H80" i="2"/>
  <c r="J80" i="2" s="1"/>
  <c r="K80" i="2" s="1"/>
  <c r="H84" i="2"/>
  <c r="J84" i="2" s="1"/>
  <c r="K84" i="2" s="1"/>
  <c r="H81" i="2"/>
  <c r="J81" i="2" s="1"/>
  <c r="K81" i="2" s="1"/>
  <c r="H85" i="2"/>
  <c r="J85" i="2" s="1"/>
  <c r="K85" i="2" s="1"/>
  <c r="H79" i="2"/>
  <c r="J79" i="2" s="1"/>
  <c r="K79" i="2" s="1"/>
  <c r="H83" i="2"/>
  <c r="J83" i="2" s="1"/>
  <c r="K83" i="2" s="1"/>
  <c r="H82" i="2"/>
  <c r="J82" i="2" s="1"/>
  <c r="K82" i="2" s="1"/>
  <c r="L64" i="1"/>
  <c r="L71" i="1"/>
  <c r="L25" i="1"/>
  <c r="V91" i="1" l="1"/>
  <c r="V84" i="1"/>
  <c r="V85" i="1"/>
  <c r="V86" i="1"/>
  <c r="V87" i="1"/>
  <c r="V88" i="1"/>
  <c r="V89" i="1"/>
  <c r="V90" i="1"/>
  <c r="V74" i="1"/>
  <c r="K74" i="1" s="1"/>
  <c r="V75" i="1"/>
  <c r="K75" i="1" s="1"/>
  <c r="V76" i="1"/>
  <c r="K76" i="1" s="1"/>
  <c r="V77" i="1"/>
  <c r="K77" i="1" s="1"/>
  <c r="V78" i="1"/>
  <c r="K78" i="1" s="1"/>
  <c r="V79" i="1"/>
  <c r="K79" i="1" s="1"/>
  <c r="V80" i="1"/>
  <c r="K80" i="1" s="1"/>
  <c r="V73" i="1"/>
  <c r="K73" i="1" s="1"/>
  <c r="V67" i="1"/>
  <c r="V68" i="1"/>
  <c r="V69" i="1"/>
  <c r="V70" i="1"/>
  <c r="V66" i="1"/>
  <c r="V58" i="1"/>
  <c r="V59" i="1"/>
  <c r="V60" i="1"/>
  <c r="V61" i="1"/>
  <c r="V62" i="1"/>
  <c r="V63" i="1"/>
  <c r="V57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38" i="1"/>
  <c r="V28" i="1"/>
  <c r="V29" i="1"/>
  <c r="V30" i="1"/>
  <c r="V31" i="1"/>
  <c r="V32" i="1"/>
  <c r="V33" i="1"/>
  <c r="V34" i="1"/>
  <c r="V35" i="1"/>
  <c r="V27" i="1"/>
  <c r="V21" i="1"/>
  <c r="V22" i="1"/>
  <c r="V23" i="1"/>
  <c r="V24" i="1"/>
  <c r="V20" i="1"/>
  <c r="V3" i="1"/>
  <c r="V4" i="1"/>
  <c r="V5" i="1"/>
  <c r="V6" i="1"/>
  <c r="V7" i="1"/>
  <c r="V8" i="1"/>
  <c r="V2" i="1"/>
  <c r="C90" i="1"/>
  <c r="G90" i="1"/>
  <c r="D91" i="1"/>
  <c r="H91" i="1"/>
  <c r="D84" i="1"/>
  <c r="G84" i="1"/>
  <c r="H84" i="1"/>
  <c r="I84" i="1"/>
  <c r="D85" i="1"/>
  <c r="E85" i="1"/>
  <c r="H85" i="1"/>
  <c r="C86" i="1"/>
  <c r="I86" i="1"/>
  <c r="C87" i="1"/>
  <c r="D87" i="1"/>
  <c r="G87" i="1"/>
  <c r="H87" i="1"/>
  <c r="C88" i="1"/>
  <c r="D88" i="1"/>
  <c r="E88" i="1"/>
  <c r="G88" i="1"/>
  <c r="H88" i="1"/>
  <c r="D89" i="1"/>
  <c r="H89" i="1"/>
  <c r="I89" i="1"/>
  <c r="D90" i="1"/>
  <c r="E90" i="1"/>
  <c r="H90" i="1"/>
  <c r="I85" i="1"/>
  <c r="G73" i="1"/>
  <c r="H74" i="1"/>
  <c r="D75" i="1"/>
  <c r="D76" i="1"/>
  <c r="C77" i="1"/>
  <c r="I77" i="1"/>
  <c r="H78" i="1"/>
  <c r="C79" i="1"/>
  <c r="H79" i="1"/>
  <c r="I79" i="1"/>
  <c r="O81" i="1"/>
  <c r="C75" i="1" s="1"/>
  <c r="P81" i="1"/>
  <c r="D73" i="1" s="1"/>
  <c r="Q81" i="1"/>
  <c r="E76" i="1" s="1"/>
  <c r="R81" i="1"/>
  <c r="S81" i="1"/>
  <c r="G79" i="1" s="1"/>
  <c r="T81" i="1"/>
  <c r="H73" i="1" s="1"/>
  <c r="U81" i="1"/>
  <c r="I75" i="1" s="1"/>
  <c r="N81" i="1"/>
  <c r="B76" i="1" s="1"/>
  <c r="C67" i="1"/>
  <c r="E69" i="1"/>
  <c r="I70" i="1"/>
  <c r="O71" i="1"/>
  <c r="C69" i="1" s="1"/>
  <c r="P71" i="1"/>
  <c r="Q71" i="1"/>
  <c r="E67" i="1" s="1"/>
  <c r="R71" i="1"/>
  <c r="F68" i="1" s="1"/>
  <c r="S71" i="1"/>
  <c r="G69" i="1" s="1"/>
  <c r="T71" i="1"/>
  <c r="H67" i="1" s="1"/>
  <c r="U71" i="1"/>
  <c r="I67" i="1" s="1"/>
  <c r="N71" i="1"/>
  <c r="F58" i="1"/>
  <c r="F59" i="1"/>
  <c r="F62" i="1"/>
  <c r="B63" i="1"/>
  <c r="B61" i="1"/>
  <c r="O64" i="1"/>
  <c r="P64" i="1"/>
  <c r="D57" i="1" s="1"/>
  <c r="Q64" i="1"/>
  <c r="R64" i="1"/>
  <c r="F57" i="1" s="1"/>
  <c r="S64" i="1"/>
  <c r="T64" i="1"/>
  <c r="H58" i="1" s="1"/>
  <c r="U64" i="1"/>
  <c r="I63" i="1" s="1"/>
  <c r="N64" i="1"/>
  <c r="B62" i="1" s="1"/>
  <c r="B57" i="1"/>
  <c r="F39" i="1"/>
  <c r="F41" i="1"/>
  <c r="F44" i="1"/>
  <c r="F47" i="1"/>
  <c r="H47" i="1"/>
  <c r="F49" i="1"/>
  <c r="H49" i="1"/>
  <c r="D52" i="1"/>
  <c r="F53" i="1"/>
  <c r="B52" i="1"/>
  <c r="B50" i="1"/>
  <c r="B44" i="1"/>
  <c r="B42" i="1"/>
  <c r="O55" i="1"/>
  <c r="C38" i="1" s="1"/>
  <c r="P55" i="1"/>
  <c r="D45" i="1" s="1"/>
  <c r="Q55" i="1"/>
  <c r="R55" i="1"/>
  <c r="F45" i="1" s="1"/>
  <c r="S55" i="1"/>
  <c r="T55" i="1"/>
  <c r="H38" i="1" s="1"/>
  <c r="U55" i="1"/>
  <c r="I48" i="1" s="1"/>
  <c r="N55" i="1"/>
  <c r="B51" i="1" s="1"/>
  <c r="D53" i="1" l="1"/>
  <c r="H51" i="1"/>
  <c r="H43" i="1"/>
  <c r="D61" i="1"/>
  <c r="E70" i="1"/>
  <c r="I68" i="1"/>
  <c r="I66" i="1"/>
  <c r="I80" i="1"/>
  <c r="E73" i="1"/>
  <c r="B38" i="1"/>
  <c r="B46" i="1"/>
  <c r="B54" i="1"/>
  <c r="I52" i="1"/>
  <c r="F51" i="1"/>
  <c r="D49" i="1"/>
  <c r="D47" i="1"/>
  <c r="D42" i="1"/>
  <c r="D39" i="1"/>
  <c r="B58" i="1"/>
  <c r="B64" i="1" s="1"/>
  <c r="F63" i="1"/>
  <c r="H60" i="1"/>
  <c r="D58" i="1"/>
  <c r="C70" i="1"/>
  <c r="G68" i="1"/>
  <c r="G66" i="1"/>
  <c r="H80" i="1"/>
  <c r="E79" i="1"/>
  <c r="G78" i="1"/>
  <c r="H76" i="1"/>
  <c r="H75" i="1"/>
  <c r="D74" i="1"/>
  <c r="B40" i="1"/>
  <c r="B48" i="1"/>
  <c r="H53" i="1"/>
  <c r="H52" i="1"/>
  <c r="D51" i="1"/>
  <c r="H41" i="1"/>
  <c r="B60" i="1"/>
  <c r="H62" i="1"/>
  <c r="F60" i="1"/>
  <c r="H57" i="1"/>
  <c r="I69" i="1"/>
  <c r="E68" i="1"/>
  <c r="E71" i="1" s="1"/>
  <c r="E66" i="1"/>
  <c r="D80" i="1"/>
  <c r="D79" i="1"/>
  <c r="D78" i="1"/>
  <c r="G75" i="1"/>
  <c r="C74" i="1"/>
  <c r="G39" i="1"/>
  <c r="G43" i="1"/>
  <c r="G47" i="1"/>
  <c r="G51" i="1"/>
  <c r="G38" i="1"/>
  <c r="G41" i="1"/>
  <c r="G44" i="1"/>
  <c r="G49" i="1"/>
  <c r="G53" i="1"/>
  <c r="C54" i="1"/>
  <c r="C50" i="1"/>
  <c r="E60" i="1"/>
  <c r="E58" i="1"/>
  <c r="E61" i="1"/>
  <c r="E63" i="1"/>
  <c r="E62" i="1"/>
  <c r="I41" i="1"/>
  <c r="I45" i="1"/>
  <c r="I38" i="1"/>
  <c r="I49" i="1"/>
  <c r="I53" i="1"/>
  <c r="I40" i="1"/>
  <c r="I43" i="1"/>
  <c r="I47" i="1"/>
  <c r="I51" i="1"/>
  <c r="E41" i="1"/>
  <c r="E45" i="1"/>
  <c r="E44" i="1"/>
  <c r="E49" i="1"/>
  <c r="E53" i="1"/>
  <c r="E39" i="1"/>
  <c r="E42" i="1"/>
  <c r="E47" i="1"/>
  <c r="E51" i="1"/>
  <c r="G54" i="1"/>
  <c r="G52" i="1"/>
  <c r="G50" i="1"/>
  <c r="E48" i="1"/>
  <c r="C46" i="1"/>
  <c r="I42" i="1"/>
  <c r="I39" i="1"/>
  <c r="E38" i="1"/>
  <c r="G58" i="1"/>
  <c r="G62" i="1"/>
  <c r="G57" i="1"/>
  <c r="G60" i="1"/>
  <c r="G63" i="1"/>
  <c r="C58" i="1"/>
  <c r="C62" i="1"/>
  <c r="C59" i="1"/>
  <c r="C61" i="1"/>
  <c r="G61" i="1"/>
  <c r="C60" i="1"/>
  <c r="I58" i="1"/>
  <c r="E57" i="1"/>
  <c r="B67" i="1"/>
  <c r="B70" i="1"/>
  <c r="B68" i="1"/>
  <c r="B66" i="1"/>
  <c r="B69" i="1"/>
  <c r="E54" i="1"/>
  <c r="E52" i="1"/>
  <c r="E50" i="1"/>
  <c r="C48" i="1"/>
  <c r="I46" i="1"/>
  <c r="G45" i="1"/>
  <c r="C44" i="1"/>
  <c r="G42" i="1"/>
  <c r="C41" i="1"/>
  <c r="G59" i="1"/>
  <c r="C57" i="1"/>
  <c r="B88" i="1"/>
  <c r="B84" i="1"/>
  <c r="B89" i="1"/>
  <c r="B91" i="1"/>
  <c r="B87" i="1"/>
  <c r="B86" i="1"/>
  <c r="B85" i="1"/>
  <c r="F90" i="1"/>
  <c r="F84" i="1"/>
  <c r="F88" i="1"/>
  <c r="F85" i="1"/>
  <c r="F86" i="1"/>
  <c r="F89" i="1"/>
  <c r="F91" i="1"/>
  <c r="F87" i="1"/>
  <c r="B90" i="1"/>
  <c r="C39" i="1"/>
  <c r="C43" i="1"/>
  <c r="C42" i="1"/>
  <c r="C45" i="1"/>
  <c r="C47" i="1"/>
  <c r="C51" i="1"/>
  <c r="C40" i="1"/>
  <c r="C49" i="1"/>
  <c r="C53" i="1"/>
  <c r="G46" i="1"/>
  <c r="G40" i="1"/>
  <c r="I60" i="1"/>
  <c r="I59" i="1"/>
  <c r="I62" i="1"/>
  <c r="I57" i="1"/>
  <c r="H66" i="1"/>
  <c r="H70" i="1"/>
  <c r="H68" i="1"/>
  <c r="H69" i="1"/>
  <c r="D66" i="1"/>
  <c r="D70" i="1"/>
  <c r="D69" i="1"/>
  <c r="D67" i="1"/>
  <c r="D68" i="1"/>
  <c r="I54" i="1"/>
  <c r="C52" i="1"/>
  <c r="I50" i="1"/>
  <c r="G48" i="1"/>
  <c r="E46" i="1"/>
  <c r="I44" i="1"/>
  <c r="E43" i="1"/>
  <c r="E40" i="1"/>
  <c r="C63" i="1"/>
  <c r="I61" i="1"/>
  <c r="E59" i="1"/>
  <c r="F70" i="1"/>
  <c r="F67" i="1"/>
  <c r="B79" i="1"/>
  <c r="B75" i="1"/>
  <c r="F75" i="1"/>
  <c r="F79" i="1"/>
  <c r="B73" i="1"/>
  <c r="B78" i="1"/>
  <c r="F80" i="1"/>
  <c r="F77" i="1"/>
  <c r="F74" i="1"/>
  <c r="H40" i="1"/>
  <c r="H44" i="1"/>
  <c r="D40" i="1"/>
  <c r="D44" i="1"/>
  <c r="B41" i="1"/>
  <c r="B45" i="1"/>
  <c r="B49" i="1"/>
  <c r="B53" i="1"/>
  <c r="H54" i="1"/>
  <c r="D54" i="1"/>
  <c r="F52" i="1"/>
  <c r="H50" i="1"/>
  <c r="D50" i="1"/>
  <c r="F48" i="1"/>
  <c r="H46" i="1"/>
  <c r="D46" i="1"/>
  <c r="D43" i="1"/>
  <c r="H61" i="1"/>
  <c r="D60" i="1"/>
  <c r="F69" i="1"/>
  <c r="C68" i="1"/>
  <c r="F66" i="1"/>
  <c r="I74" i="1"/>
  <c r="I78" i="1"/>
  <c r="E74" i="1"/>
  <c r="E78" i="1"/>
  <c r="B74" i="1"/>
  <c r="B80" i="1"/>
  <c r="E80" i="1"/>
  <c r="C78" i="1"/>
  <c r="E77" i="1"/>
  <c r="F76" i="1"/>
  <c r="F73" i="1"/>
  <c r="G91" i="1"/>
  <c r="G85" i="1"/>
  <c r="G89" i="1"/>
  <c r="G92" i="1" s="1"/>
  <c r="C91" i="1"/>
  <c r="C85" i="1"/>
  <c r="C89" i="1"/>
  <c r="I88" i="1"/>
  <c r="G86" i="1"/>
  <c r="E84" i="1"/>
  <c r="J87" i="1"/>
  <c r="J91" i="1"/>
  <c r="V64" i="1"/>
  <c r="J57" i="1" s="1"/>
  <c r="V81" i="1"/>
  <c r="J90" i="1"/>
  <c r="J83" i="1" s="1"/>
  <c r="J86" i="1"/>
  <c r="F38" i="1"/>
  <c r="F42" i="1"/>
  <c r="B39" i="1"/>
  <c r="B55" i="1" s="1"/>
  <c r="B43" i="1"/>
  <c r="B47" i="1"/>
  <c r="F54" i="1"/>
  <c r="F50" i="1"/>
  <c r="H48" i="1"/>
  <c r="D48" i="1"/>
  <c r="F46" i="1"/>
  <c r="H45" i="1"/>
  <c r="F43" i="1"/>
  <c r="H42" i="1"/>
  <c r="D41" i="1"/>
  <c r="F40" i="1"/>
  <c r="H39" i="1"/>
  <c r="D38" i="1"/>
  <c r="H59" i="1"/>
  <c r="H63" i="1"/>
  <c r="D59" i="1"/>
  <c r="D63" i="1"/>
  <c r="D62" i="1"/>
  <c r="G70" i="1"/>
  <c r="I71" i="1"/>
  <c r="G67" i="1"/>
  <c r="C66" i="1"/>
  <c r="C71" i="1" s="1"/>
  <c r="G76" i="1"/>
  <c r="G80" i="1"/>
  <c r="C76" i="1"/>
  <c r="C80" i="1"/>
  <c r="B77" i="1"/>
  <c r="F78" i="1"/>
  <c r="G77" i="1"/>
  <c r="I76" i="1"/>
  <c r="E75" i="1"/>
  <c r="E81" i="1" s="1"/>
  <c r="G74" i="1"/>
  <c r="I73" i="1"/>
  <c r="C73" i="1"/>
  <c r="I91" i="1"/>
  <c r="I87" i="1"/>
  <c r="E91" i="1"/>
  <c r="E87" i="1"/>
  <c r="E89" i="1"/>
  <c r="E86" i="1"/>
  <c r="C84" i="1"/>
  <c r="I90" i="1"/>
  <c r="J89" i="1"/>
  <c r="J85" i="1"/>
  <c r="B59" i="1"/>
  <c r="F61" i="1"/>
  <c r="F64" i="1" s="1"/>
  <c r="H77" i="1"/>
  <c r="H81" i="1" s="1"/>
  <c r="D77" i="1"/>
  <c r="H86" i="1"/>
  <c r="H92" i="1" s="1"/>
  <c r="D86" i="1"/>
  <c r="D92" i="1" s="1"/>
  <c r="V25" i="1"/>
  <c r="J21" i="1" s="1"/>
  <c r="J61" i="1"/>
  <c r="J20" i="1"/>
  <c r="J23" i="1"/>
  <c r="J60" i="1"/>
  <c r="J24" i="1"/>
  <c r="J62" i="1"/>
  <c r="J58" i="1"/>
  <c r="V36" i="1"/>
  <c r="J27" i="1" s="1"/>
  <c r="V71" i="1"/>
  <c r="J59" i="1"/>
  <c r="J11" i="1"/>
  <c r="J22" i="1"/>
  <c r="V55" i="1"/>
  <c r="J38" i="1" s="1"/>
  <c r="G28" i="1"/>
  <c r="F29" i="1"/>
  <c r="C30" i="1"/>
  <c r="C32" i="1"/>
  <c r="F33" i="1"/>
  <c r="C34" i="1"/>
  <c r="B33" i="1"/>
  <c r="O36" i="1"/>
  <c r="C27" i="1" s="1"/>
  <c r="P36" i="1"/>
  <c r="D28" i="1" s="1"/>
  <c r="Q36" i="1"/>
  <c r="E29" i="1" s="1"/>
  <c r="R36" i="1"/>
  <c r="F30" i="1" s="1"/>
  <c r="S36" i="1"/>
  <c r="G27" i="1" s="1"/>
  <c r="T36" i="1"/>
  <c r="H28" i="1" s="1"/>
  <c r="U36" i="1"/>
  <c r="I29" i="1" s="1"/>
  <c r="N36" i="1"/>
  <c r="B34" i="1" s="1"/>
  <c r="F20" i="1"/>
  <c r="I21" i="1"/>
  <c r="F22" i="1"/>
  <c r="F24" i="1"/>
  <c r="O25" i="1"/>
  <c r="C20" i="1" s="1"/>
  <c r="P25" i="1"/>
  <c r="D21" i="1" s="1"/>
  <c r="Q25" i="1"/>
  <c r="E22" i="1" s="1"/>
  <c r="R25" i="1"/>
  <c r="F23" i="1" s="1"/>
  <c r="S25" i="1"/>
  <c r="G20" i="1" s="1"/>
  <c r="T25" i="1"/>
  <c r="H21" i="1" s="1"/>
  <c r="U25" i="1"/>
  <c r="I22" i="1" s="1"/>
  <c r="N25" i="1"/>
  <c r="B24" i="1" s="1"/>
  <c r="G11" i="1"/>
  <c r="G15" i="1"/>
  <c r="B16" i="1"/>
  <c r="O18" i="1"/>
  <c r="C12" i="1" s="1"/>
  <c r="P18" i="1"/>
  <c r="D13" i="1" s="1"/>
  <c r="Q18" i="1"/>
  <c r="E14" i="1" s="1"/>
  <c r="R18" i="1"/>
  <c r="F11" i="1" s="1"/>
  <c r="S18" i="1"/>
  <c r="G12" i="1" s="1"/>
  <c r="T18" i="1"/>
  <c r="H13" i="1" s="1"/>
  <c r="U18" i="1"/>
  <c r="I14" i="1" s="1"/>
  <c r="N18" i="1"/>
  <c r="B17" i="1" s="1"/>
  <c r="U9" i="1"/>
  <c r="I2" i="1" s="1"/>
  <c r="O9" i="1"/>
  <c r="C4" i="1" s="1"/>
  <c r="P9" i="1"/>
  <c r="D5" i="1" s="1"/>
  <c r="Q9" i="1"/>
  <c r="E2" i="1" s="1"/>
  <c r="R9" i="1"/>
  <c r="F3" i="1" s="1"/>
  <c r="S9" i="1"/>
  <c r="G4" i="1" s="1"/>
  <c r="T9" i="1"/>
  <c r="H5" i="1" s="1"/>
  <c r="N9" i="1"/>
  <c r="B8" i="1" s="1"/>
  <c r="E4" i="1" l="1"/>
  <c r="H20" i="1"/>
  <c r="E30" i="1"/>
  <c r="E3" i="1"/>
  <c r="H16" i="1"/>
  <c r="D22" i="1"/>
  <c r="H64" i="1"/>
  <c r="J73" i="1"/>
  <c r="K81" i="1"/>
  <c r="C55" i="1"/>
  <c r="D14" i="1"/>
  <c r="H24" i="1"/>
  <c r="E32" i="1"/>
  <c r="H12" i="1"/>
  <c r="I34" i="1"/>
  <c r="B12" i="1"/>
  <c r="B21" i="1"/>
  <c r="I32" i="1"/>
  <c r="I30" i="1"/>
  <c r="C28" i="1"/>
  <c r="J29" i="1"/>
  <c r="D81" i="1"/>
  <c r="I81" i="1"/>
  <c r="G71" i="1"/>
  <c r="D64" i="1"/>
  <c r="D55" i="1"/>
  <c r="F55" i="1"/>
  <c r="F71" i="1"/>
  <c r="E8" i="1"/>
  <c r="C15" i="1"/>
  <c r="C11" i="1"/>
  <c r="E28" i="1"/>
  <c r="E7" i="1"/>
  <c r="F16" i="1"/>
  <c r="H14" i="1"/>
  <c r="F12" i="1"/>
  <c r="D24" i="1"/>
  <c r="D20" i="1"/>
  <c r="G34" i="1"/>
  <c r="F5" i="1"/>
  <c r="B14" i="1"/>
  <c r="D16" i="1"/>
  <c r="F14" i="1"/>
  <c r="D12" i="1"/>
  <c r="B23" i="1"/>
  <c r="H22" i="1"/>
  <c r="E21" i="1"/>
  <c r="B29" i="1"/>
  <c r="E34" i="1"/>
  <c r="G32" i="1"/>
  <c r="G30" i="1"/>
  <c r="I28" i="1"/>
  <c r="J80" i="1"/>
  <c r="J74" i="1"/>
  <c r="H55" i="1"/>
  <c r="J63" i="1"/>
  <c r="J64" i="1" s="1"/>
  <c r="I92" i="1"/>
  <c r="I17" i="1"/>
  <c r="E13" i="1"/>
  <c r="I8" i="1"/>
  <c r="I4" i="1"/>
  <c r="G17" i="1"/>
  <c r="C17" i="1"/>
  <c r="I15" i="1"/>
  <c r="E15" i="1"/>
  <c r="G13" i="1"/>
  <c r="C13" i="1"/>
  <c r="I11" i="1"/>
  <c r="E11" i="1"/>
  <c r="I23" i="1"/>
  <c r="E23" i="1"/>
  <c r="G21" i="1"/>
  <c r="C21" i="1"/>
  <c r="B27" i="1"/>
  <c r="B31" i="1"/>
  <c r="B35" i="1"/>
  <c r="F35" i="1"/>
  <c r="H33" i="1"/>
  <c r="D33" i="1"/>
  <c r="F31" i="1"/>
  <c r="H29" i="1"/>
  <c r="D29" i="1"/>
  <c r="F27" i="1"/>
  <c r="J75" i="1"/>
  <c r="D71" i="1"/>
  <c r="H71" i="1"/>
  <c r="F92" i="1"/>
  <c r="G55" i="1"/>
  <c r="B7" i="1"/>
  <c r="V9" i="1"/>
  <c r="B3" i="1"/>
  <c r="F8" i="1"/>
  <c r="G5" i="1"/>
  <c r="F4" i="1"/>
  <c r="B11" i="1"/>
  <c r="B15" i="1"/>
  <c r="F17" i="1"/>
  <c r="I16" i="1"/>
  <c r="E16" i="1"/>
  <c r="H15" i="1"/>
  <c r="D15" i="1"/>
  <c r="G14" i="1"/>
  <c r="C14" i="1"/>
  <c r="F13" i="1"/>
  <c r="I12" i="1"/>
  <c r="E12" i="1"/>
  <c r="H11" i="1"/>
  <c r="D11" i="1"/>
  <c r="B22" i="1"/>
  <c r="I24" i="1"/>
  <c r="E24" i="1"/>
  <c r="H23" i="1"/>
  <c r="D23" i="1"/>
  <c r="G22" i="1"/>
  <c r="C22" i="1"/>
  <c r="F21" i="1"/>
  <c r="I20" i="1"/>
  <c r="E20" i="1"/>
  <c r="B28" i="1"/>
  <c r="B32" i="1"/>
  <c r="I35" i="1"/>
  <c r="E35" i="1"/>
  <c r="H34" i="1"/>
  <c r="D34" i="1"/>
  <c r="G33" i="1"/>
  <c r="C33" i="1"/>
  <c r="F32" i="1"/>
  <c r="I31" i="1"/>
  <c r="E31" i="1"/>
  <c r="H30" i="1"/>
  <c r="D30" i="1"/>
  <c r="G29" i="1"/>
  <c r="G36" i="1" s="1"/>
  <c r="C29" i="1"/>
  <c r="F28" i="1"/>
  <c r="I27" i="1"/>
  <c r="E27" i="1"/>
  <c r="J76" i="1"/>
  <c r="J78" i="1"/>
  <c r="J48" i="1"/>
  <c r="C92" i="1"/>
  <c r="C81" i="1"/>
  <c r="J77" i="1"/>
  <c r="J79" i="1"/>
  <c r="I64" i="1"/>
  <c r="J88" i="1"/>
  <c r="J84" i="1"/>
  <c r="B71" i="1"/>
  <c r="E64" i="1"/>
  <c r="E17" i="1"/>
  <c r="I13" i="1"/>
  <c r="G23" i="1"/>
  <c r="C23" i="1"/>
  <c r="H35" i="1"/>
  <c r="D35" i="1"/>
  <c r="H31" i="1"/>
  <c r="D31" i="1"/>
  <c r="H27" i="1"/>
  <c r="D27" i="1"/>
  <c r="J54" i="1"/>
  <c r="E92" i="1"/>
  <c r="B81" i="1"/>
  <c r="C64" i="1"/>
  <c r="I55" i="1"/>
  <c r="B4" i="1"/>
  <c r="I7" i="1"/>
  <c r="C5" i="1"/>
  <c r="I3" i="1"/>
  <c r="B13" i="1"/>
  <c r="H17" i="1"/>
  <c r="D17" i="1"/>
  <c r="G16" i="1"/>
  <c r="C16" i="1"/>
  <c r="F15" i="1"/>
  <c r="B20" i="1"/>
  <c r="B25" i="1" s="1"/>
  <c r="G24" i="1"/>
  <c r="C24" i="1"/>
  <c r="B30" i="1"/>
  <c r="G35" i="1"/>
  <c r="C35" i="1"/>
  <c r="F34" i="1"/>
  <c r="I33" i="1"/>
  <c r="E33" i="1"/>
  <c r="H32" i="1"/>
  <c r="D32" i="1"/>
  <c r="G31" i="1"/>
  <c r="C31" i="1"/>
  <c r="J41" i="1"/>
  <c r="J51" i="1"/>
  <c r="G81" i="1"/>
  <c r="F81" i="1"/>
  <c r="B92" i="1"/>
  <c r="G64" i="1"/>
  <c r="E55" i="1"/>
  <c r="J67" i="1"/>
  <c r="J66" i="1"/>
  <c r="J69" i="1"/>
  <c r="J17" i="1"/>
  <c r="J40" i="1"/>
  <c r="J28" i="1"/>
  <c r="J49" i="1"/>
  <c r="J15" i="1"/>
  <c r="J46" i="1"/>
  <c r="J34" i="1"/>
  <c r="J12" i="1"/>
  <c r="J43" i="1"/>
  <c r="J35" i="1"/>
  <c r="J68" i="1"/>
  <c r="J44" i="1"/>
  <c r="J32" i="1"/>
  <c r="J53" i="1"/>
  <c r="J70" i="1"/>
  <c r="J50" i="1"/>
  <c r="J16" i="1"/>
  <c r="J47" i="1"/>
  <c r="J13" i="1"/>
  <c r="J52" i="1"/>
  <c r="J14" i="1"/>
  <c r="J45" i="1"/>
  <c r="J33" i="1"/>
  <c r="J42" i="1"/>
  <c r="J30" i="1"/>
  <c r="J25" i="1"/>
  <c r="J39" i="1"/>
  <c r="J55" i="1" s="1"/>
  <c r="J31" i="1"/>
  <c r="D6" i="1"/>
  <c r="H2" i="1"/>
  <c r="H7" i="1"/>
  <c r="G6" i="1"/>
  <c r="C6" i="1"/>
  <c r="H3" i="1"/>
  <c r="D3" i="1"/>
  <c r="G2" i="1"/>
  <c r="C2" i="1"/>
  <c r="B6" i="1"/>
  <c r="B5" i="1"/>
  <c r="H8" i="1"/>
  <c r="D8" i="1"/>
  <c r="G7" i="1"/>
  <c r="C7" i="1"/>
  <c r="F6" i="1"/>
  <c r="I5" i="1"/>
  <c r="E5" i="1"/>
  <c r="H4" i="1"/>
  <c r="D4" i="1"/>
  <c r="G3" i="1"/>
  <c r="C3" i="1"/>
  <c r="F2" i="1"/>
  <c r="H6" i="1"/>
  <c r="D2" i="1"/>
  <c r="D7" i="1"/>
  <c r="B2" i="1"/>
  <c r="G8" i="1"/>
  <c r="C8" i="1"/>
  <c r="F7" i="1"/>
  <c r="I6" i="1"/>
  <c r="E6" i="1"/>
  <c r="J81" i="1" l="1"/>
  <c r="I36" i="1"/>
  <c r="B36" i="1"/>
  <c r="H18" i="1"/>
  <c r="B18" i="1"/>
  <c r="C18" i="1"/>
  <c r="J92" i="1"/>
  <c r="G18" i="1"/>
  <c r="F9" i="1"/>
  <c r="H36" i="1"/>
  <c r="C36" i="1"/>
  <c r="I18" i="1"/>
  <c r="J71" i="1"/>
  <c r="B9" i="1"/>
  <c r="J18" i="1"/>
  <c r="J36" i="1"/>
  <c r="D36" i="1"/>
  <c r="E36" i="1"/>
  <c r="D18" i="1"/>
  <c r="F18" i="1"/>
  <c r="F36" i="1"/>
  <c r="E9" i="1"/>
  <c r="I9" i="1"/>
  <c r="C9" i="1"/>
  <c r="E18" i="1"/>
  <c r="J2" i="1"/>
  <c r="J8" i="1"/>
  <c r="J7" i="1"/>
  <c r="J4" i="1"/>
  <c r="J5" i="1"/>
  <c r="J3" i="1"/>
  <c r="J6" i="1"/>
  <c r="G9" i="1"/>
  <c r="D9" i="1"/>
  <c r="H9" i="1"/>
  <c r="J9" i="1" l="1"/>
</calcChain>
</file>

<file path=xl/sharedStrings.xml><?xml version="1.0" encoding="utf-8"?>
<sst xmlns="http://schemas.openxmlformats.org/spreadsheetml/2006/main" count="474" uniqueCount="179">
  <si>
    <t>Country of birth</t>
  </si>
  <si>
    <t>Ethnic Group</t>
  </si>
  <si>
    <t>Education &amp; Qualifications</t>
  </si>
  <si>
    <t>Health</t>
  </si>
  <si>
    <t>CA1</t>
  </si>
  <si>
    <t>England</t>
  </si>
  <si>
    <t>Wales</t>
  </si>
  <si>
    <t>Scotland</t>
  </si>
  <si>
    <t>NI</t>
  </si>
  <si>
    <t>RoI</t>
  </si>
  <si>
    <t>EU</t>
  </si>
  <si>
    <t>Other</t>
  </si>
  <si>
    <t xml:space="preserve">White </t>
  </si>
  <si>
    <t>Mixed</t>
  </si>
  <si>
    <t>Indian / Pakistani / Bangladeshi</t>
  </si>
  <si>
    <t>Black African / Caribbean / Other</t>
  </si>
  <si>
    <t>Chinese</t>
  </si>
  <si>
    <t>Other Asian</t>
  </si>
  <si>
    <t>Religion</t>
  </si>
  <si>
    <t>Christian</t>
  </si>
  <si>
    <t>Muslim</t>
  </si>
  <si>
    <t>None</t>
  </si>
  <si>
    <t>Not stated</t>
  </si>
  <si>
    <t>Employment</t>
  </si>
  <si>
    <t>Full time</t>
  </si>
  <si>
    <t>Part time</t>
  </si>
  <si>
    <t>Self employed</t>
  </si>
  <si>
    <t>Unemployed</t>
  </si>
  <si>
    <t>Student</t>
  </si>
  <si>
    <t>Retired</t>
  </si>
  <si>
    <t>Looking after home / family</t>
  </si>
  <si>
    <t xml:space="preserve">Sick / disabled </t>
  </si>
  <si>
    <t>Industry</t>
  </si>
  <si>
    <t>Manufacturing</t>
  </si>
  <si>
    <t>Energy supply</t>
  </si>
  <si>
    <t>Construction</t>
  </si>
  <si>
    <t>Transportation</t>
  </si>
  <si>
    <t>Financial services</t>
  </si>
  <si>
    <t>Accommodation &amp; Food</t>
  </si>
  <si>
    <t>Retail</t>
  </si>
  <si>
    <t>Real estate</t>
  </si>
  <si>
    <t>Professional, scientific and technical</t>
  </si>
  <si>
    <t>Administration</t>
  </si>
  <si>
    <t>Education</t>
  </si>
  <si>
    <t>Degree or similar</t>
  </si>
  <si>
    <t>Apprenticeship</t>
  </si>
  <si>
    <t>2+ A levels</t>
  </si>
  <si>
    <t>1-4 GCSEs</t>
  </si>
  <si>
    <t>No GCSEs</t>
  </si>
  <si>
    <t>Very good</t>
  </si>
  <si>
    <t>Good</t>
  </si>
  <si>
    <t>Bad</t>
  </si>
  <si>
    <t>Very bad</t>
  </si>
  <si>
    <t>Housing occupancy</t>
  </si>
  <si>
    <t>Housing tenure</t>
  </si>
  <si>
    <t>Owned outright</t>
  </si>
  <si>
    <t>Owned with mortgage</t>
  </si>
  <si>
    <t>Shared ownership</t>
  </si>
  <si>
    <t>Rented from council</t>
  </si>
  <si>
    <t>Rented from private landlord</t>
  </si>
  <si>
    <t>Rented other</t>
  </si>
  <si>
    <t>Rent free</t>
  </si>
  <si>
    <t>Rented from other social</t>
  </si>
  <si>
    <t>CA2_1</t>
  </si>
  <si>
    <t>Fair</t>
  </si>
  <si>
    <t>CA2_2</t>
  </si>
  <si>
    <t>Water supply</t>
  </si>
  <si>
    <t>Information &amp; communication</t>
  </si>
  <si>
    <t>Public administration and defence</t>
  </si>
  <si>
    <t>CA2_3</t>
  </si>
  <si>
    <t>Agriculture</t>
  </si>
  <si>
    <t>CA2_4</t>
  </si>
  <si>
    <t>CA3_1</t>
  </si>
  <si>
    <t>CA3_2</t>
  </si>
  <si>
    <t>CA4</t>
  </si>
  <si>
    <t>Harehills Triangle</t>
  </si>
  <si>
    <t>Leeds</t>
  </si>
  <si>
    <t>Harehills &amp; Gipton</t>
  </si>
  <si>
    <t>Owned</t>
  </si>
  <si>
    <t>National</t>
  </si>
  <si>
    <t>8</t>
  </si>
  <si>
    <t>Average occupancy calc.</t>
  </si>
  <si>
    <t>Income</t>
  </si>
  <si>
    <t>Harehills</t>
  </si>
  <si>
    <t>Up to £10,000</t>
  </si>
  <si>
    <t>£50,000+</t>
  </si>
  <si>
    <t>Age groups</t>
  </si>
  <si>
    <t>16-29</t>
  </si>
  <si>
    <t>30-44</t>
  </si>
  <si>
    <t>45-59</t>
  </si>
  <si>
    <t>60+</t>
  </si>
  <si>
    <t>Harehills Triange</t>
  </si>
  <si>
    <t>0-15</t>
  </si>
  <si>
    <t>£10,000- £14,999</t>
  </si>
  <si>
    <t>£15,000- £19,999</t>
  </si>
  <si>
    <t>£20,000- £29,000</t>
  </si>
  <si>
    <t>£30,000- £39,000</t>
  </si>
  <si>
    <t>£40,000- £49,999</t>
  </si>
  <si>
    <t>5+ GCSEs and an A level or 1-2 AS levels</t>
  </si>
  <si>
    <t>COVERAGE</t>
  </si>
  <si>
    <t>Lambton Street (1 side), Lowther Street, Zetland Place, Lascelles terrace, Lascelles Road (B2B side only), Lascelles Place, Lascelles, View, Lascelles Mount</t>
  </si>
  <si>
    <t>Elford Grove (b2b side), Bayswater Crescent, Bayswater Terrace (1 side)</t>
  </si>
  <si>
    <t>Bayswater Grove, Mount &amp; Place and Bexley Ave (East 2 thirds), Bayswater road (middle section 1 side)</t>
  </si>
  <si>
    <t>Bayswater Terrace (1 side),  Bayswater Row, Bayswater Grove (1 side)</t>
  </si>
  <si>
    <t>Luxor Avenue (1 side), Luxor View,  Milan Road</t>
  </si>
  <si>
    <t>Excludes</t>
  </si>
  <si>
    <t>Ashton Road, Darfield Crescent, Street, Place</t>
  </si>
  <si>
    <t>Ashton Street (1 side), Avenue, Terrace, Mount (1 side)</t>
  </si>
  <si>
    <t>Ashton Mount (1 side), View, Grove, Place</t>
  </si>
  <si>
    <t>Darfield Ave, Florence Place,  Mount, Grove, Avenue, Street</t>
  </si>
  <si>
    <t>Conway Street, Mount, View (1 side), Avenue, Terrace</t>
  </si>
  <si>
    <t>Conway View, Grove, Place</t>
  </si>
  <si>
    <t>Harehills (n=1912)</t>
  </si>
  <si>
    <t>Harehills (n=2646)</t>
  </si>
  <si>
    <t>Harehills (n=1124)</t>
  </si>
  <si>
    <t>Harehills (n=1121)</t>
  </si>
  <si>
    <t>Harehills (n=956)</t>
  </si>
  <si>
    <t>Harehills (n=1868)</t>
  </si>
  <si>
    <t>Harehills (n=2650)</t>
  </si>
  <si>
    <t>Group</t>
  </si>
  <si>
    <t>Ethnicity</t>
  </si>
  <si>
    <t>%</t>
  </si>
  <si>
    <t>Number</t>
  </si>
  <si>
    <t>Sum of %</t>
  </si>
  <si>
    <t>Column Labels</t>
  </si>
  <si>
    <t>White</t>
  </si>
  <si>
    <t>White - British</t>
  </si>
  <si>
    <t>Row Labels</t>
  </si>
  <si>
    <t>Any other ethnic groups</t>
  </si>
  <si>
    <t>Arab</t>
  </si>
  <si>
    <t>Black African</t>
  </si>
  <si>
    <t>Black Caribbean</t>
  </si>
  <si>
    <t>Other Black</t>
  </si>
  <si>
    <t>Pakistani</t>
  </si>
  <si>
    <t>Indian</t>
  </si>
  <si>
    <t>Bangladeshi</t>
  </si>
  <si>
    <t>White - Irish</t>
  </si>
  <si>
    <t>Gypsy</t>
  </si>
  <si>
    <t>Other White</t>
  </si>
  <si>
    <t>White and Asian</t>
  </si>
  <si>
    <t>White and Black African</t>
  </si>
  <si>
    <t>White and Black Caribbean</t>
  </si>
  <si>
    <t>Other Mixed</t>
  </si>
  <si>
    <t>Grand Total</t>
  </si>
  <si>
    <t>Asian</t>
  </si>
  <si>
    <t>Black</t>
  </si>
  <si>
    <t>LSOA</t>
  </si>
  <si>
    <t>Age</t>
  </si>
  <si>
    <t>% of people</t>
  </si>
  <si>
    <t>No. of people</t>
  </si>
  <si>
    <t>Totals</t>
  </si>
  <si>
    <t>% of residents</t>
  </si>
  <si>
    <t>E01011434</t>
  </si>
  <si>
    <t>16-64</t>
  </si>
  <si>
    <t>65+</t>
  </si>
  <si>
    <t>E01011673</t>
  </si>
  <si>
    <t>E01011428</t>
  </si>
  <si>
    <t>Number in each age group</t>
  </si>
  <si>
    <t>Profile</t>
  </si>
  <si>
    <t>E01011428, Harehills Road, Conway Drive, Luxors</t>
  </si>
  <si>
    <t>E01011434, Ashtons, Conways</t>
  </si>
  <si>
    <t>E01011673, Bayswaters, Gledhows</t>
  </si>
  <si>
    <t>Total</t>
  </si>
  <si>
    <t>Harehills (n=6295)</t>
  </si>
  <si>
    <t>A - Country Living</t>
  </si>
  <si>
    <t>B - Prestige Positions</t>
  </si>
  <si>
    <t>C - City Prosperity</t>
  </si>
  <si>
    <t>D - Domestic Success</t>
  </si>
  <si>
    <t>E - Suburban Stability</t>
  </si>
  <si>
    <t>F - Senior Security</t>
  </si>
  <si>
    <t>G - Rural Reality</t>
  </si>
  <si>
    <t>H - Aspiring Homemakers</t>
  </si>
  <si>
    <t>I - Urban Cohesion</t>
  </si>
  <si>
    <t>J - Rental Hubs</t>
  </si>
  <si>
    <t>K - Modest Traditions</t>
  </si>
  <si>
    <t>L - Transient Renters</t>
  </si>
  <si>
    <t>M - Family Basics</t>
  </si>
  <si>
    <t>N - Vintage Value</t>
  </si>
  <si>
    <t>O - Municipal Challenge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</si>
</sst>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49" fontId="0" fillId="0" borderId="0" xfId="0" applyNumberFormat="1"/>
    <xf numFmtId="10" fontId="0" fillId="0" borderId="0" xfId="0" applyNumberFormat="1"/>
    <xf numFmtId="9" fontId="0" fillId="0" borderId="0" xfId="0" applyNumberFormat="1"/>
    <xf numFmtId="0" fontId="0" fillId="2" borderId="0" xfId="0" applyFill="1" applyBorder="1"/>
    <xf numFmtId="0" fontId="0" fillId="2" borderId="1" xfId="0" applyFill="1" applyBorder="1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Fill="1" applyBorder="1"/>
    <xf numFmtId="10" fontId="1" fillId="0" borderId="0" xfId="0" applyNumberFormat="1" applyFont="1" applyFill="1" applyBorder="1"/>
    <xf numFmtId="0" fontId="0" fillId="0" borderId="0" xfId="0" applyFill="1" applyBorder="1"/>
    <xf numFmtId="0" fontId="0" fillId="3" borderId="0" xfId="0" applyFill="1"/>
    <xf numFmtId="2" fontId="0" fillId="3" borderId="0" xfId="0" applyNumberFormat="1" applyFill="1"/>
    <xf numFmtId="2" fontId="1" fillId="3" borderId="0" xfId="0" applyNumberFormat="1" applyFont="1" applyFill="1"/>
    <xf numFmtId="1" fontId="0" fillId="0" borderId="0" xfId="0" applyNumberFormat="1" applyBorder="1"/>
    <xf numFmtId="0" fontId="0" fillId="0" borderId="0" xfId="0" applyAlignment="1">
      <alignment horizontal="left"/>
    </xf>
    <xf numFmtId="0" fontId="0" fillId="0" borderId="0" xfId="0" pivotButton="1"/>
    <xf numFmtId="164" fontId="0" fillId="0" borderId="0" xfId="0" applyNumberFormat="1"/>
    <xf numFmtId="1" fontId="0" fillId="0" borderId="0" xfId="0" applyNumberFormat="1"/>
    <xf numFmtId="0" fontId="1" fillId="4" borderId="0" xfId="0" applyFont="1" applyFill="1"/>
    <xf numFmtId="164" fontId="1" fillId="4" borderId="0" xfId="0" applyNumberFormat="1" applyFont="1" applyFill="1"/>
    <xf numFmtId="1" fontId="1" fillId="4" borderId="0" xfId="0" applyNumberFormat="1" applyFont="1" applyFill="1"/>
    <xf numFmtId="0" fontId="0" fillId="4" borderId="0" xfId="0" applyFill="1" applyAlignment="1">
      <alignment vertical="top"/>
    </xf>
    <xf numFmtId="0" fontId="0" fillId="4" borderId="0" xfId="0" applyFill="1" applyAlignment="1">
      <alignment vertical="top" wrapText="1"/>
    </xf>
    <xf numFmtId="164" fontId="0" fillId="4" borderId="0" xfId="0" applyNumberForma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2011'!$B$1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2011'!$B$2:$B$8</c:f>
              <c:numCache>
                <c:formatCode>0.00%</c:formatCode>
                <c:ptCount val="7"/>
                <c:pt idx="0">
                  <c:v>0.46975088967971529</c:v>
                </c:pt>
                <c:pt idx="1">
                  <c:v>3.5587188612099642E-3</c:v>
                </c:pt>
                <c:pt idx="2">
                  <c:v>0</c:v>
                </c:pt>
                <c:pt idx="3">
                  <c:v>0</c:v>
                </c:pt>
                <c:pt idx="4">
                  <c:v>1.4234875444839857E-2</c:v>
                </c:pt>
                <c:pt idx="5">
                  <c:v>4.9822064056939501E-2</c:v>
                </c:pt>
                <c:pt idx="6">
                  <c:v>0.46263345195729538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0-4037-8294-ACED2B932F08}"/>
            </c:ext>
          </c:extLst>
        </c:ser>
        <c:ser>
          <c:idx val="1"/>
          <c:order val="1"/>
          <c:tx>
            <c:strRef>
              <c:f>'Streetcheck 2011'!$C$1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2011'!$C$2:$C$8</c:f>
              <c:numCache>
                <c:formatCode>0.00%</c:formatCode>
                <c:ptCount val="7"/>
                <c:pt idx="0">
                  <c:v>0.48952879581151831</c:v>
                </c:pt>
                <c:pt idx="1">
                  <c:v>5.235602094240838E-3</c:v>
                </c:pt>
                <c:pt idx="2">
                  <c:v>0</c:v>
                </c:pt>
                <c:pt idx="3">
                  <c:v>2.617801047120419E-3</c:v>
                </c:pt>
                <c:pt idx="4">
                  <c:v>5.235602094240838E-3</c:v>
                </c:pt>
                <c:pt idx="5">
                  <c:v>0.11518324607329843</c:v>
                </c:pt>
                <c:pt idx="6">
                  <c:v>0.38219895287958117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D0-4037-8294-ACED2B932F08}"/>
            </c:ext>
          </c:extLst>
        </c:ser>
        <c:ser>
          <c:idx val="2"/>
          <c:order val="2"/>
          <c:tx>
            <c:strRef>
              <c:f>'Streetcheck 2011'!$D$1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2011'!$D$2:$D$8</c:f>
              <c:numCache>
                <c:formatCode>0.00%</c:formatCode>
                <c:ptCount val="7"/>
                <c:pt idx="0">
                  <c:v>0.54195011337868482</c:v>
                </c:pt>
                <c:pt idx="1">
                  <c:v>0</c:v>
                </c:pt>
                <c:pt idx="2">
                  <c:v>4.5351473922902496E-3</c:v>
                </c:pt>
                <c:pt idx="3">
                  <c:v>4.5351473922902496E-3</c:v>
                </c:pt>
                <c:pt idx="4">
                  <c:v>1.1337868480725623E-2</c:v>
                </c:pt>
                <c:pt idx="5">
                  <c:v>7.9365079365079361E-2</c:v>
                </c:pt>
                <c:pt idx="6">
                  <c:v>0.35827664399092973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D0-4037-8294-ACED2B932F08}"/>
            </c:ext>
          </c:extLst>
        </c:ser>
        <c:ser>
          <c:idx val="3"/>
          <c:order val="3"/>
          <c:tx>
            <c:strRef>
              <c:f>'Streetcheck 2011'!$E$1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2011'!$E$2:$E$8</c:f>
              <c:numCache>
                <c:formatCode>0.00%</c:formatCode>
                <c:ptCount val="7"/>
                <c:pt idx="0">
                  <c:v>0.45428571428571429</c:v>
                </c:pt>
                <c:pt idx="1">
                  <c:v>0</c:v>
                </c:pt>
                <c:pt idx="2">
                  <c:v>8.5714285714285719E-3</c:v>
                </c:pt>
                <c:pt idx="3">
                  <c:v>5.7142857142857143E-3</c:v>
                </c:pt>
                <c:pt idx="4">
                  <c:v>1.1428571428571429E-2</c:v>
                </c:pt>
                <c:pt idx="5">
                  <c:v>0.14857142857142858</c:v>
                </c:pt>
                <c:pt idx="6">
                  <c:v>0.37142857142857144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D0-4037-8294-ACED2B932F08}"/>
            </c:ext>
          </c:extLst>
        </c:ser>
        <c:ser>
          <c:idx val="4"/>
          <c:order val="4"/>
          <c:tx>
            <c:strRef>
              <c:f>'Streetcheck 2011'!$F$1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2011'!$F$2:$F$8</c:f>
              <c:numCache>
                <c:formatCode>0.00%</c:formatCode>
                <c:ptCount val="7"/>
                <c:pt idx="0">
                  <c:v>0.52142857142857146</c:v>
                </c:pt>
                <c:pt idx="1">
                  <c:v>3.5714285714285713E-3</c:v>
                </c:pt>
                <c:pt idx="2">
                  <c:v>0</c:v>
                </c:pt>
                <c:pt idx="3">
                  <c:v>0</c:v>
                </c:pt>
                <c:pt idx="4">
                  <c:v>7.1428571428571426E-3</c:v>
                </c:pt>
                <c:pt idx="5">
                  <c:v>9.285714285714286E-2</c:v>
                </c:pt>
                <c:pt idx="6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D0-4037-8294-ACED2B932F08}"/>
            </c:ext>
          </c:extLst>
        </c:ser>
        <c:ser>
          <c:idx val="5"/>
          <c:order val="5"/>
          <c:tx>
            <c:strRef>
              <c:f>'Streetcheck 2011'!$G$1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2011'!$G$2:$G$8</c:f>
              <c:numCache>
                <c:formatCode>0.00%</c:formatCode>
                <c:ptCount val="7"/>
                <c:pt idx="0">
                  <c:v>0.67509025270758127</c:v>
                </c:pt>
                <c:pt idx="1">
                  <c:v>0</c:v>
                </c:pt>
                <c:pt idx="2">
                  <c:v>2.1660649819494584E-2</c:v>
                </c:pt>
                <c:pt idx="3">
                  <c:v>0</c:v>
                </c:pt>
                <c:pt idx="4">
                  <c:v>0</c:v>
                </c:pt>
                <c:pt idx="5">
                  <c:v>6.8592057761732855E-2</c:v>
                </c:pt>
                <c:pt idx="6">
                  <c:v>0.23465703971119134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D0-4037-8294-ACED2B932F08}"/>
            </c:ext>
          </c:extLst>
        </c:ser>
        <c:ser>
          <c:idx val="6"/>
          <c:order val="6"/>
          <c:tx>
            <c:strRef>
              <c:f>'Streetcheck 2011'!$H$1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2011'!$H$2:$H$8</c:f>
              <c:numCache>
                <c:formatCode>0.00%</c:formatCode>
                <c:ptCount val="7"/>
                <c:pt idx="0">
                  <c:v>0.6428571428571429</c:v>
                </c:pt>
                <c:pt idx="1">
                  <c:v>0</c:v>
                </c:pt>
                <c:pt idx="2">
                  <c:v>3.968253968253968E-3</c:v>
                </c:pt>
                <c:pt idx="3">
                  <c:v>0</c:v>
                </c:pt>
                <c:pt idx="4">
                  <c:v>2.3809523809523808E-2</c:v>
                </c:pt>
                <c:pt idx="5">
                  <c:v>6.3492063492063489E-2</c:v>
                </c:pt>
                <c:pt idx="6">
                  <c:v>0.26587301587301587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D0-4037-8294-ACED2B932F08}"/>
            </c:ext>
          </c:extLst>
        </c:ser>
        <c:ser>
          <c:idx val="7"/>
          <c:order val="7"/>
          <c:tx>
            <c:strRef>
              <c:f>'Streetcheck 2011'!$I$1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2011'!$I$2:$I$8</c:f>
              <c:numCache>
                <c:formatCode>0.00%</c:formatCode>
                <c:ptCount val="7"/>
                <c:pt idx="0">
                  <c:v>0.47258485639686681</c:v>
                </c:pt>
                <c:pt idx="1">
                  <c:v>2.6109660574412533E-3</c:v>
                </c:pt>
                <c:pt idx="2">
                  <c:v>0</c:v>
                </c:pt>
                <c:pt idx="3">
                  <c:v>0</c:v>
                </c:pt>
                <c:pt idx="4">
                  <c:v>5.2219321148825066E-3</c:v>
                </c:pt>
                <c:pt idx="5">
                  <c:v>7.3107049608355096E-2</c:v>
                </c:pt>
                <c:pt idx="6">
                  <c:v>0.44647519582245432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D0-4037-8294-ACED2B932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330496"/>
        <c:axId val="58344576"/>
      </c:barChart>
      <c:catAx>
        <c:axId val="5833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344576"/>
        <c:crosses val="autoZero"/>
        <c:auto val="1"/>
        <c:lblAlgn val="ctr"/>
        <c:lblOffset val="100"/>
        <c:noMultiLvlLbl val="0"/>
      </c:catAx>
      <c:valAx>
        <c:axId val="5834457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8330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Country</a:t>
            </a:r>
            <a:r>
              <a:rPr lang="en-GB" baseline="0"/>
              <a:t> of birth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2011'!$J$1</c:f>
              <c:strCache>
                <c:ptCount val="1"/>
                <c:pt idx="0">
                  <c:v>Harehills (n=2646)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2011'!$J$2:$J$8</c:f>
              <c:numCache>
                <c:formatCode>0.00%</c:formatCode>
                <c:ptCount val="7"/>
                <c:pt idx="0">
                  <c:v>0.52645502645502651</c:v>
                </c:pt>
                <c:pt idx="1">
                  <c:v>1.889644746787604E-3</c:v>
                </c:pt>
                <c:pt idx="2">
                  <c:v>4.5351473922902496E-3</c:v>
                </c:pt>
                <c:pt idx="3">
                  <c:v>1.889644746787604E-3</c:v>
                </c:pt>
                <c:pt idx="4">
                  <c:v>9.4482237339380201E-3</c:v>
                </c:pt>
                <c:pt idx="5">
                  <c:v>8.8435374149659865E-2</c:v>
                </c:pt>
                <c:pt idx="6">
                  <c:v>0.36734693877551022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E-40FA-B4AA-4F8774DBDB7E}"/>
            </c:ext>
          </c:extLst>
        </c:ser>
        <c:ser>
          <c:idx val="1"/>
          <c:order val="1"/>
          <c:tx>
            <c:strRef>
              <c:f>'Streetcheck 2011'!$L$1</c:f>
              <c:strCache>
                <c:ptCount val="1"/>
                <c:pt idx="0">
                  <c:v>National</c:v>
                </c:pt>
              </c:strCache>
            </c:strRef>
          </c:tx>
          <c:invertIfNegative val="0"/>
          <c:cat>
            <c:strRef>
              <c:f>'Streetcheck 2011'!$A$2:$A$8</c:f>
              <c:strCache>
                <c:ptCount val="7"/>
                <c:pt idx="0">
                  <c:v>England</c:v>
                </c:pt>
                <c:pt idx="1">
                  <c:v>Wales</c:v>
                </c:pt>
                <c:pt idx="2">
                  <c:v>Scotland</c:v>
                </c:pt>
                <c:pt idx="3">
                  <c:v>NI</c:v>
                </c:pt>
                <c:pt idx="4">
                  <c:v>RoI</c:v>
                </c:pt>
                <c:pt idx="5">
                  <c:v>EU</c:v>
                </c:pt>
                <c:pt idx="6">
                  <c:v>Other</c:v>
                </c:pt>
              </c:strCache>
            </c:strRef>
          </c:cat>
          <c:val>
            <c:numRef>
              <c:f>'Streetcheck 2011'!$L$2:$L$8</c:f>
              <c:numCache>
                <c:formatCode>0%</c:formatCode>
                <c:ptCount val="7"/>
                <c:pt idx="0" formatCode="0.00%">
                  <c:v>0.83499999999999996</c:v>
                </c:pt>
                <c:pt idx="1">
                  <c:v>0.01</c:v>
                </c:pt>
                <c:pt idx="2" formatCode="0.00%">
                  <c:v>1.35E-2</c:v>
                </c:pt>
                <c:pt idx="3" formatCode="0.00%">
                  <c:v>4.0000000000000001E-3</c:v>
                </c:pt>
                <c:pt idx="4" formatCode="0.00%">
                  <c:v>7.4999999999999997E-3</c:v>
                </c:pt>
                <c:pt idx="5" formatCode="0.00%">
                  <c:v>3.7499999999999999E-2</c:v>
                </c:pt>
                <c:pt idx="6" formatCode="0.00%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4E-40FA-B4AA-4F8774DBD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0041472"/>
        <c:axId val="60063744"/>
      </c:barChart>
      <c:catAx>
        <c:axId val="6004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063744"/>
        <c:crosses val="autoZero"/>
        <c:auto val="1"/>
        <c:lblAlgn val="ctr"/>
        <c:lblOffset val="100"/>
        <c:noMultiLvlLbl val="0"/>
      </c:catAx>
      <c:valAx>
        <c:axId val="6006374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0041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Ethnic</a:t>
            </a:r>
            <a:r>
              <a:rPr lang="en-GB" baseline="0"/>
              <a:t> Origin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2011'!$J$10</c:f>
              <c:strCache>
                <c:ptCount val="1"/>
                <c:pt idx="0">
                  <c:v>Harehills (n=2650)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2011'!$J$11:$J$17</c:f>
              <c:numCache>
                <c:formatCode>0.00%</c:formatCode>
                <c:ptCount val="7"/>
                <c:pt idx="0">
                  <c:v>0.31320754716981131</c:v>
                </c:pt>
                <c:pt idx="1">
                  <c:v>6.7547169811320751E-2</c:v>
                </c:pt>
                <c:pt idx="2">
                  <c:v>0.32113207547169809</c:v>
                </c:pt>
                <c:pt idx="3">
                  <c:v>2.3018867924528303E-2</c:v>
                </c:pt>
                <c:pt idx="4">
                  <c:v>0.08</c:v>
                </c:pt>
                <c:pt idx="5">
                  <c:v>0.16226415094339622</c:v>
                </c:pt>
                <c:pt idx="6">
                  <c:v>3.2830188679245281E-2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B4-403F-8B3F-9D240F9BE977}"/>
            </c:ext>
          </c:extLst>
        </c:ser>
        <c:ser>
          <c:idx val="1"/>
          <c:order val="1"/>
          <c:tx>
            <c:strRef>
              <c:f>'Streetcheck 2011'!$L$10</c:f>
              <c:strCache>
                <c:ptCount val="1"/>
                <c:pt idx="0">
                  <c:v>Leeds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2011'!$L$11:$L$17</c:f>
              <c:numCache>
                <c:formatCode>0.00%</c:formatCode>
                <c:ptCount val="7"/>
                <c:pt idx="0">
                  <c:v>0.89900000000000002</c:v>
                </c:pt>
                <c:pt idx="1">
                  <c:v>1.6E-2</c:v>
                </c:pt>
                <c:pt idx="2">
                  <c:v>4.9000000000000002E-2</c:v>
                </c:pt>
                <c:pt idx="3">
                  <c:v>2E-3</c:v>
                </c:pt>
                <c:pt idx="5">
                  <c:v>5.0999999999999997E-2</c:v>
                </c:pt>
                <c:pt idx="6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B4-403F-8B3F-9D240F9B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60093952"/>
        <c:axId val="60095488"/>
      </c:barChart>
      <c:catAx>
        <c:axId val="60093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095488"/>
        <c:crosses val="autoZero"/>
        <c:auto val="1"/>
        <c:lblAlgn val="ctr"/>
        <c:lblOffset val="100"/>
        <c:noMultiLvlLbl val="0"/>
      </c:catAx>
      <c:valAx>
        <c:axId val="600954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0093952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Employment sector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2011'!$J$37</c:f>
              <c:strCache>
                <c:ptCount val="1"/>
                <c:pt idx="0">
                  <c:v>Harehills (n=956)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2011'!$J$38:$J$54</c:f>
              <c:numCache>
                <c:formatCode>0.00%</c:formatCode>
                <c:ptCount val="17"/>
                <c:pt idx="0">
                  <c:v>1.0460251046025104E-3</c:v>
                </c:pt>
                <c:pt idx="1">
                  <c:v>8.5774058577405859E-2</c:v>
                </c:pt>
                <c:pt idx="2">
                  <c:v>1.0460251046025104E-2</c:v>
                </c:pt>
                <c:pt idx="3">
                  <c:v>2.0920502092050207E-3</c:v>
                </c:pt>
                <c:pt idx="4">
                  <c:v>4.8117154811715482E-2</c:v>
                </c:pt>
                <c:pt idx="5">
                  <c:v>0.15585774058577406</c:v>
                </c:pt>
                <c:pt idx="6">
                  <c:v>7.3221757322175729E-2</c:v>
                </c:pt>
                <c:pt idx="7">
                  <c:v>0.13179916317991633</c:v>
                </c:pt>
                <c:pt idx="8">
                  <c:v>2.7196652719665274E-2</c:v>
                </c:pt>
                <c:pt idx="9">
                  <c:v>2.8242677824267783E-2</c:v>
                </c:pt>
                <c:pt idx="10">
                  <c:v>9.4142259414225944E-3</c:v>
                </c:pt>
                <c:pt idx="11">
                  <c:v>3.8702928870292884E-2</c:v>
                </c:pt>
                <c:pt idx="12">
                  <c:v>8.263598326359832E-2</c:v>
                </c:pt>
                <c:pt idx="13">
                  <c:v>2.7196652719665274E-2</c:v>
                </c:pt>
                <c:pt idx="14">
                  <c:v>7.4267782426778242E-2</c:v>
                </c:pt>
                <c:pt idx="15">
                  <c:v>0.16527196652719664</c:v>
                </c:pt>
                <c:pt idx="16">
                  <c:v>3.8702928870292884E-2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9F-47EF-96C8-821AAC64D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47584"/>
        <c:axId val="62153472"/>
      </c:barChart>
      <c:catAx>
        <c:axId val="62147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2153472"/>
        <c:crosses val="autoZero"/>
        <c:auto val="1"/>
        <c:lblAlgn val="ctr"/>
        <c:lblOffset val="100"/>
        <c:noMultiLvlLbl val="0"/>
      </c:catAx>
      <c:valAx>
        <c:axId val="6215347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2147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Education and qualifications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2011'!$J$56</c:f>
              <c:strCache>
                <c:ptCount val="1"/>
                <c:pt idx="0">
                  <c:v>Harehills (n=1912)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2011'!$J$57:$J$63</c:f>
              <c:numCache>
                <c:formatCode>0.00%</c:formatCode>
                <c:ptCount val="7"/>
                <c:pt idx="0">
                  <c:v>0.20135983263598325</c:v>
                </c:pt>
                <c:pt idx="1">
                  <c:v>1.202928870292887E-2</c:v>
                </c:pt>
                <c:pt idx="2">
                  <c:v>7.4790794979079492E-2</c:v>
                </c:pt>
                <c:pt idx="3">
                  <c:v>0.13179916317991633</c:v>
                </c:pt>
                <c:pt idx="4">
                  <c:v>0.14330543933054393</c:v>
                </c:pt>
                <c:pt idx="5">
                  <c:v>0.29236401673640167</c:v>
                </c:pt>
                <c:pt idx="6">
                  <c:v>0.14435146443514643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8-4906-A5FF-B05892AEA0E2}"/>
            </c:ext>
          </c:extLst>
        </c:ser>
        <c:ser>
          <c:idx val="1"/>
          <c:order val="1"/>
          <c:tx>
            <c:strRef>
              <c:f>'Streetcheck 2011'!$L$56</c:f>
              <c:strCache>
                <c:ptCount val="1"/>
                <c:pt idx="0">
                  <c:v>National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2011'!$L$57:$L$63</c:f>
              <c:numCache>
                <c:formatCode>0.00%</c:formatCode>
                <c:ptCount val="7"/>
                <c:pt idx="0" formatCode="0%">
                  <c:v>0.27</c:v>
                </c:pt>
                <c:pt idx="1">
                  <c:v>3.5000000000000003E-2</c:v>
                </c:pt>
                <c:pt idx="2">
                  <c:v>0.123</c:v>
                </c:pt>
                <c:pt idx="3">
                  <c:v>0.152</c:v>
                </c:pt>
                <c:pt idx="4">
                  <c:v>0.13200000000000001</c:v>
                </c:pt>
                <c:pt idx="5">
                  <c:v>0.22900000000000001</c:v>
                </c:pt>
                <c:pt idx="6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8-4906-A5FF-B05892AEA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95200"/>
        <c:axId val="62196736"/>
      </c:barChart>
      <c:catAx>
        <c:axId val="62195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2196736"/>
        <c:crosses val="autoZero"/>
        <c:auto val="1"/>
        <c:lblAlgn val="ctr"/>
        <c:lblOffset val="100"/>
        <c:noMultiLvlLbl val="0"/>
      </c:catAx>
      <c:valAx>
        <c:axId val="6219673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2195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Health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2011'!$J$65</c:f>
              <c:strCache>
                <c:ptCount val="1"/>
                <c:pt idx="0">
                  <c:v>Harehills (n=2646)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2011'!$J$66:$J$70</c:f>
              <c:numCache>
                <c:formatCode>0.00%</c:formatCode>
                <c:ptCount val="5"/>
                <c:pt idx="0">
                  <c:v>0.45918367346938777</c:v>
                </c:pt>
                <c:pt idx="1">
                  <c:v>0.36356764928193502</c:v>
                </c:pt>
                <c:pt idx="2">
                  <c:v>0.13114134542705971</c:v>
                </c:pt>
                <c:pt idx="3">
                  <c:v>3.8548752834467119E-2</c:v>
                </c:pt>
                <c:pt idx="4">
                  <c:v>7.5585789871504159E-3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7-4CFC-9A18-284DD6D3BEE6}"/>
            </c:ext>
          </c:extLst>
        </c:ser>
        <c:ser>
          <c:idx val="1"/>
          <c:order val="1"/>
          <c:tx>
            <c:strRef>
              <c:f>'Streetcheck 2011'!$L$65</c:f>
              <c:strCache>
                <c:ptCount val="1"/>
                <c:pt idx="0">
                  <c:v>National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2011'!$L$66:$L$70</c:f>
              <c:numCache>
                <c:formatCode>0%</c:formatCode>
                <c:ptCount val="5"/>
                <c:pt idx="0" formatCode="0.00%">
                  <c:v>0.47099999999999997</c:v>
                </c:pt>
                <c:pt idx="1">
                  <c:v>0.34</c:v>
                </c:pt>
                <c:pt idx="2" formatCode="0.00%">
                  <c:v>0.13400000000000001</c:v>
                </c:pt>
                <c:pt idx="3" formatCode="0.00%">
                  <c:v>4.2999999999999997E-2</c:v>
                </c:pt>
                <c:pt idx="4" formatCode="0.00%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37-4CFC-9A18-284DD6D3B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222336"/>
        <c:axId val="62223872"/>
      </c:barChart>
      <c:catAx>
        <c:axId val="62222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2223872"/>
        <c:crosses val="autoZero"/>
        <c:auto val="1"/>
        <c:lblAlgn val="ctr"/>
        <c:lblOffset val="100"/>
        <c:noMultiLvlLbl val="0"/>
      </c:catAx>
      <c:valAx>
        <c:axId val="6222387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2222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Housing Tenure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2011'!$J$82</c:f>
              <c:strCache>
                <c:ptCount val="1"/>
                <c:pt idx="0">
                  <c:v>Harehills (n=1121)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2011'!$J$83:$J$89</c:f>
              <c:numCache>
                <c:formatCode>0.00%</c:formatCode>
                <c:ptCount val="7"/>
                <c:pt idx="0">
                  <c:v>0.25869759143621768</c:v>
                </c:pt>
                <c:pt idx="1">
                  <c:v>3.5682426404995541E-3</c:v>
                </c:pt>
                <c:pt idx="2">
                  <c:v>8.0285459411239962E-2</c:v>
                </c:pt>
                <c:pt idx="3">
                  <c:v>0.16503122212310437</c:v>
                </c:pt>
                <c:pt idx="4">
                  <c:v>0.4576271186440678</c:v>
                </c:pt>
                <c:pt idx="5">
                  <c:v>1.9625334522747548E-2</c:v>
                </c:pt>
                <c:pt idx="6">
                  <c:v>1.5165031222123104E-2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9-4F57-BFE2-B6653C5885FF}"/>
            </c:ext>
          </c:extLst>
        </c:ser>
        <c:ser>
          <c:idx val="1"/>
          <c:order val="1"/>
          <c:tx>
            <c:strRef>
              <c:f>'Streetcheck 2011'!$L$82</c:f>
              <c:strCache>
                <c:ptCount val="1"/>
                <c:pt idx="0">
                  <c:v>Leeds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2011'!$L$83:$L$89</c:f>
              <c:numCache>
                <c:formatCode>0.00%</c:formatCode>
                <c:ptCount val="7"/>
                <c:pt idx="0">
                  <c:v>0.64</c:v>
                </c:pt>
                <c:pt idx="2">
                  <c:v>0.19</c:v>
                </c:pt>
                <c:pt idx="3">
                  <c:v>0.05</c:v>
                </c:pt>
                <c:pt idx="4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C9-4F57-BFE2-B6653C5885F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250368"/>
        <c:axId val="66929792"/>
      </c:barChart>
      <c:catAx>
        <c:axId val="6225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929792"/>
        <c:crosses val="autoZero"/>
        <c:auto val="1"/>
        <c:lblAlgn val="ctr"/>
        <c:lblOffset val="100"/>
        <c:noMultiLvlLbl val="0"/>
      </c:catAx>
      <c:valAx>
        <c:axId val="6692979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2250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</a:t>
            </a:r>
            <a:r>
              <a:rPr lang="en-US" baseline="0"/>
              <a:t> of o</a:t>
            </a:r>
            <a:r>
              <a:rPr lang="en-US"/>
              <a:t>ccupants per house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'Streetcheck 2011'!$J$72</c:f>
              <c:strCache>
                <c:ptCount val="1"/>
                <c:pt idx="0">
                  <c:v>Harehills (n=1124)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'Streetcheck 2011'!$A$73:$A$80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strCache>
            </c:strRef>
          </c:cat>
          <c:val>
            <c:numRef>
              <c:f>'Streetcheck 2011'!$J$73:$J$80</c:f>
              <c:numCache>
                <c:formatCode>0.00%</c:formatCode>
                <c:ptCount val="8"/>
                <c:pt idx="0">
                  <c:v>0.38701067615658363</c:v>
                </c:pt>
                <c:pt idx="1">
                  <c:v>0.24733096085409254</c:v>
                </c:pt>
                <c:pt idx="2">
                  <c:v>0.14145907473309607</c:v>
                </c:pt>
                <c:pt idx="3">
                  <c:v>0.12900355871886121</c:v>
                </c:pt>
                <c:pt idx="4">
                  <c:v>5.3380782918149468E-2</c:v>
                </c:pt>
                <c:pt idx="5">
                  <c:v>2.9359430604982206E-2</c:v>
                </c:pt>
                <c:pt idx="6">
                  <c:v>8.0071174377224202E-3</c:v>
                </c:pt>
                <c:pt idx="7">
                  <c:v>4.4483985765124559E-3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2-4436-902C-BF7E5A0E8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Religion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2011'!$J$19</c:f>
              <c:strCache>
                <c:ptCount val="1"/>
                <c:pt idx="0">
                  <c:v>Harehills (n=2646)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2011'!$J$20:$J$24</c:f>
              <c:numCache>
                <c:formatCode>0.00%</c:formatCode>
                <c:ptCount val="5"/>
                <c:pt idx="0">
                  <c:v>0.35978835978835977</c:v>
                </c:pt>
                <c:pt idx="1">
                  <c:v>0.36243386243386244</c:v>
                </c:pt>
                <c:pt idx="2">
                  <c:v>5.1776266061980346E-2</c:v>
                </c:pt>
                <c:pt idx="3">
                  <c:v>0.1617535903250189</c:v>
                </c:pt>
                <c:pt idx="4">
                  <c:v>6.4247921390778534E-2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6-4A52-8AE5-3CC1B4A6F391}"/>
            </c:ext>
          </c:extLst>
        </c:ser>
        <c:ser>
          <c:idx val="1"/>
          <c:order val="1"/>
          <c:tx>
            <c:strRef>
              <c:f>'Streetcheck 2011'!$L$19</c:f>
              <c:strCache>
                <c:ptCount val="1"/>
                <c:pt idx="0">
                  <c:v>National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2011'!$L$20:$L$24</c:f>
              <c:numCache>
                <c:formatCode>0.00%</c:formatCode>
                <c:ptCount val="5"/>
                <c:pt idx="0">
                  <c:v>0.59299999999999997</c:v>
                </c:pt>
                <c:pt idx="1">
                  <c:v>4.8000000000000001E-2</c:v>
                </c:pt>
                <c:pt idx="2">
                  <c:v>3.5999999999999997E-2</c:v>
                </c:pt>
                <c:pt idx="3">
                  <c:v>0.251</c:v>
                </c:pt>
                <c:pt idx="4">
                  <c:v>7.1999999999999995E-2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6-4A52-8AE5-3CC1B4A6F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859776"/>
        <c:axId val="66861312"/>
      </c:barChart>
      <c:catAx>
        <c:axId val="66859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861312"/>
        <c:crosses val="autoZero"/>
        <c:auto val="1"/>
        <c:lblAlgn val="ctr"/>
        <c:lblOffset val="100"/>
        <c:noMultiLvlLbl val="0"/>
      </c:catAx>
      <c:valAx>
        <c:axId val="6686131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6859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2011'!$B$232</c:f>
              <c:strCache>
                <c:ptCount val="1"/>
                <c:pt idx="0">
                  <c:v>Harehills</c:v>
                </c:pt>
              </c:strCache>
            </c:strRef>
          </c:tx>
          <c:invertIfNegative val="0"/>
          <c:cat>
            <c:strRef>
              <c:f>'Streetcheck 2011'!$A$233:$A$239</c:f>
              <c:strCache>
                <c:ptCount val="7"/>
                <c:pt idx="0">
                  <c:v>Up to £10,000</c:v>
                </c:pt>
                <c:pt idx="1">
                  <c:v>£10,000- £14,999</c:v>
                </c:pt>
                <c:pt idx="2">
                  <c:v>£15,000- £19,999</c:v>
                </c:pt>
                <c:pt idx="3">
                  <c:v>£20,000- £29,000</c:v>
                </c:pt>
                <c:pt idx="4">
                  <c:v>£30,000- £39,000</c:v>
                </c:pt>
                <c:pt idx="5">
                  <c:v>£40,000- £49,999</c:v>
                </c:pt>
                <c:pt idx="6">
                  <c:v>£50,000+</c:v>
                </c:pt>
              </c:strCache>
            </c:strRef>
          </c:cat>
          <c:val>
            <c:numRef>
              <c:f>'Streetcheck 2011'!$B$233:$B$239</c:f>
              <c:numCache>
                <c:formatCode>0.00%</c:formatCode>
                <c:ptCount val="7"/>
                <c:pt idx="0">
                  <c:v>0.26800000000000002</c:v>
                </c:pt>
                <c:pt idx="1">
                  <c:v>0.13700000000000001</c:v>
                </c:pt>
                <c:pt idx="2">
                  <c:v>0.129</c:v>
                </c:pt>
                <c:pt idx="3">
                  <c:v>0.105</c:v>
                </c:pt>
                <c:pt idx="4">
                  <c:v>7.0999999999999994E-2</c:v>
                </c:pt>
                <c:pt idx="5">
                  <c:v>0.11600000000000001</c:v>
                </c:pt>
                <c:pt idx="6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0-427F-A6F4-A0C7007EC3CB}"/>
            </c:ext>
          </c:extLst>
        </c:ser>
        <c:ser>
          <c:idx val="1"/>
          <c:order val="1"/>
          <c:tx>
            <c:strRef>
              <c:f>'Streetcheck 2011'!$C$232</c:f>
              <c:strCache>
                <c:ptCount val="1"/>
                <c:pt idx="0">
                  <c:v>Leeds</c:v>
                </c:pt>
              </c:strCache>
            </c:strRef>
          </c:tx>
          <c:invertIfNegative val="0"/>
          <c:cat>
            <c:strRef>
              <c:f>'Streetcheck 2011'!$A$233:$A$239</c:f>
              <c:strCache>
                <c:ptCount val="7"/>
                <c:pt idx="0">
                  <c:v>Up to £10,000</c:v>
                </c:pt>
                <c:pt idx="1">
                  <c:v>£10,000- £14,999</c:v>
                </c:pt>
                <c:pt idx="2">
                  <c:v>£15,000- £19,999</c:v>
                </c:pt>
                <c:pt idx="3">
                  <c:v>£20,000- £29,000</c:v>
                </c:pt>
                <c:pt idx="4">
                  <c:v>£30,000- £39,000</c:v>
                </c:pt>
                <c:pt idx="5">
                  <c:v>£40,000- £49,999</c:v>
                </c:pt>
                <c:pt idx="6">
                  <c:v>£50,000+</c:v>
                </c:pt>
              </c:strCache>
            </c:strRef>
          </c:cat>
          <c:val>
            <c:numRef>
              <c:f>'Streetcheck 2011'!$C$233:$C$239</c:f>
              <c:numCache>
                <c:formatCode>0.00%</c:formatCode>
                <c:ptCount val="7"/>
                <c:pt idx="0">
                  <c:v>0.151</c:v>
                </c:pt>
                <c:pt idx="1">
                  <c:v>0.16700000000000001</c:v>
                </c:pt>
                <c:pt idx="2">
                  <c:v>0.128</c:v>
                </c:pt>
                <c:pt idx="3" formatCode="0%">
                  <c:v>0.18</c:v>
                </c:pt>
                <c:pt idx="4" formatCode="0%">
                  <c:v>0.14000000000000001</c:v>
                </c:pt>
                <c:pt idx="5">
                  <c:v>7.6999999999999999E-2</c:v>
                </c:pt>
                <c:pt idx="6">
                  <c:v>0.158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0-427F-A6F4-A0C7007EC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878464"/>
        <c:axId val="66896640"/>
      </c:barChart>
      <c:catAx>
        <c:axId val="66878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896640"/>
        <c:crosses val="autoZero"/>
        <c:auto val="1"/>
        <c:lblAlgn val="ctr"/>
        <c:lblOffset val="100"/>
        <c:noMultiLvlLbl val="0"/>
      </c:catAx>
      <c:valAx>
        <c:axId val="6689664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6878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>
              <a:lumMod val="20000"/>
              <a:lumOff val="8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6">
              <a:lumMod val="40000"/>
              <a:lumOff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2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2">
              <a:lumMod val="40000"/>
              <a:lumOff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FFFF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v>Any other ethnic groups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2.8640580879386847E-2</c:v>
              </c:pt>
            </c:numLit>
          </c:val>
          <c:extLst>
            <c:ext xmlns:c16="http://schemas.microsoft.com/office/drawing/2014/chart" uri="{C3380CC4-5D6E-409C-BE32-E72D297353CC}">
              <c16:uniqueId val="{00000000-EDD7-4C0C-8EC9-44C0055830BE}"/>
            </c:ext>
          </c:extLst>
        </c:ser>
        <c:ser>
          <c:idx val="1"/>
          <c:order val="1"/>
          <c:tx>
            <c:v>Arab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1.109318273497378E-2</c:v>
              </c:pt>
            </c:numLit>
          </c:val>
          <c:extLst>
            <c:ext xmlns:c16="http://schemas.microsoft.com/office/drawing/2014/chart" uri="{C3380CC4-5D6E-409C-BE32-E72D297353CC}">
              <c16:uniqueId val="{00000001-EDD7-4C0C-8EC9-44C0055830BE}"/>
            </c:ext>
          </c:extLst>
        </c:ser>
        <c:ser>
          <c:idx val="2"/>
          <c:order val="2"/>
          <c:tx>
            <c:v>Black African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8.8543767648245258E-2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EDD7-4C0C-8EC9-44C0055830BE}"/>
            </c:ext>
          </c:extLst>
        </c:ser>
        <c:ser>
          <c:idx val="3"/>
          <c:order val="3"/>
          <c:tx>
            <c:v>Black Caribbean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4.2355788624445341E-2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EDD7-4C0C-8EC9-44C0055830BE}"/>
            </c:ext>
          </c:extLst>
        </c:ser>
        <c:ser>
          <c:idx val="4"/>
          <c:order val="4"/>
          <c:tx>
            <c:v>Other Black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2.3799919322307381E-2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DD7-4C0C-8EC9-44C0055830BE}"/>
            </c:ext>
          </c:extLst>
        </c:ser>
        <c:ser>
          <c:idx val="5"/>
          <c:order val="5"/>
          <c:tx>
            <c:v>Pakistani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0.27672448567970953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DD7-4C0C-8EC9-44C0055830BE}"/>
            </c:ext>
          </c:extLst>
        </c:ser>
        <c:ser>
          <c:idx val="6"/>
          <c:order val="6"/>
          <c:tx>
            <c:v>Indian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5.8491327148043566E-2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EDD7-4C0C-8EC9-44C0055830BE}"/>
            </c:ext>
          </c:extLst>
        </c:ser>
        <c:ser>
          <c:idx val="7"/>
          <c:order val="7"/>
          <c:tx>
            <c:v>Bangladeshi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3.8321903993545785E-2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EDD7-4C0C-8EC9-44C0055830BE}"/>
            </c:ext>
          </c:extLst>
        </c:ser>
        <c:ser>
          <c:idx val="8"/>
          <c:order val="8"/>
          <c:tx>
            <c:v>Chinese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2.2388059701492539E-2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DD7-4C0C-8EC9-44C0055830BE}"/>
            </c:ext>
          </c:extLst>
        </c:ser>
        <c:ser>
          <c:idx val="9"/>
          <c:order val="9"/>
          <c:tx>
            <c:v>Other Asian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7.4828559903186764E-2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9-EDD7-4C0C-8EC9-44C0055830BE}"/>
            </c:ext>
          </c:extLst>
        </c:ser>
        <c:ser>
          <c:idx val="10"/>
          <c:order val="10"/>
          <c:tx>
            <c:v>White - British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0.19160951996772893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EDD7-4C0C-8EC9-44C0055830BE}"/>
            </c:ext>
          </c:extLst>
        </c:ser>
        <c:ser>
          <c:idx val="11"/>
          <c:order val="11"/>
          <c:tx>
            <c:v>White - Irish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9.479628882613958E-3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B-EDD7-4C0C-8EC9-44C0055830BE}"/>
            </c:ext>
          </c:extLst>
        </c:ser>
        <c:ser>
          <c:idx val="12"/>
          <c:order val="12"/>
          <c:tx>
            <c:v>Gypsy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3.0254134731746672E-3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C-EDD7-4C0C-8EC9-44C0055830BE}"/>
            </c:ext>
          </c:extLst>
        </c:ser>
        <c:ser>
          <c:idx val="13"/>
          <c:order val="13"/>
          <c:tx>
            <c:v>Other White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7.4425171440096805E-2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D-EDD7-4C0C-8EC9-44C0055830BE}"/>
            </c:ext>
          </c:extLst>
        </c:ser>
        <c:ser>
          <c:idx val="14"/>
          <c:order val="14"/>
          <c:tx>
            <c:v>White and Asian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1.2706736587333602E-2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E-EDD7-4C0C-8EC9-44C0055830BE}"/>
            </c:ext>
          </c:extLst>
        </c:ser>
        <c:ser>
          <c:idx val="15"/>
          <c:order val="15"/>
          <c:tx>
            <c:v>White and Black African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9.8830173457039126E-3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F-EDD7-4C0C-8EC9-44C0055830BE}"/>
            </c:ext>
          </c:extLst>
        </c:ser>
        <c:ser>
          <c:idx val="16"/>
          <c:order val="16"/>
          <c:tx>
            <c:v>White and Black Caribbean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2.5211778943122227E-2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0-EDD7-4C0C-8EC9-44C0055830BE}"/>
            </c:ext>
          </c:extLst>
        </c:ser>
        <c:ser>
          <c:idx val="17"/>
          <c:order val="17"/>
          <c:tx>
            <c:v>Other Mixed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Asian</c:v>
              </c:pt>
              <c:pt idx="1">
                <c:v>Black</c:v>
              </c:pt>
              <c:pt idx="2">
                <c:v>Mixed</c:v>
              </c:pt>
              <c:pt idx="3">
                <c:v>White</c:v>
              </c:pt>
              <c:pt idx="4">
                <c:v>Other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8.4711577248890689E-3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1-EDD7-4C0C-8EC9-44C005583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55139176"/>
        <c:axId val="355139832"/>
      </c:barChart>
      <c:catAx>
        <c:axId val="355139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139832"/>
        <c:crosses val="autoZero"/>
        <c:auto val="1"/>
        <c:lblAlgn val="ctr"/>
        <c:lblOffset val="100"/>
        <c:noMultiLvlLbl val="0"/>
      </c:catAx>
      <c:valAx>
        <c:axId val="35513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139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2011'!$B$10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2011'!$B$11:$B$17</c:f>
              <c:numCache>
                <c:formatCode>0.00%</c:formatCode>
                <c:ptCount val="7"/>
                <c:pt idx="0">
                  <c:v>0.18505338078291814</c:v>
                </c:pt>
                <c:pt idx="1">
                  <c:v>4.9822064056939501E-2</c:v>
                </c:pt>
                <c:pt idx="2">
                  <c:v>0.59786476868327398</c:v>
                </c:pt>
                <c:pt idx="3">
                  <c:v>1.7793594306049824E-2</c:v>
                </c:pt>
                <c:pt idx="4">
                  <c:v>4.9822064056939501E-2</c:v>
                </c:pt>
                <c:pt idx="5">
                  <c:v>6.4056939501779361E-2</c:v>
                </c:pt>
                <c:pt idx="6">
                  <c:v>3.5587188612099648E-2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B2-44AE-AA3D-3EF9C463C4A9}"/>
            </c:ext>
          </c:extLst>
        </c:ser>
        <c:ser>
          <c:idx val="1"/>
          <c:order val="1"/>
          <c:tx>
            <c:strRef>
              <c:f>'Streetcheck 2011'!$C$10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2011'!$C$11:$C$17</c:f>
              <c:numCache>
                <c:formatCode>0.00%</c:formatCode>
                <c:ptCount val="7"/>
                <c:pt idx="0">
                  <c:v>0.27083333333333331</c:v>
                </c:pt>
                <c:pt idx="1">
                  <c:v>9.8958333333333329E-2</c:v>
                </c:pt>
                <c:pt idx="2">
                  <c:v>0.22395833333333334</c:v>
                </c:pt>
                <c:pt idx="3">
                  <c:v>2.34375E-2</c:v>
                </c:pt>
                <c:pt idx="4">
                  <c:v>7.8125E-2</c:v>
                </c:pt>
                <c:pt idx="5">
                  <c:v>0.27083333333333331</c:v>
                </c:pt>
                <c:pt idx="6">
                  <c:v>3.3854166666666664E-2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B2-44AE-AA3D-3EF9C463C4A9}"/>
            </c:ext>
          </c:extLst>
        </c:ser>
        <c:ser>
          <c:idx val="2"/>
          <c:order val="2"/>
          <c:tx>
            <c:strRef>
              <c:f>'Streetcheck 2011'!$D$10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2011'!$D$11:$D$17</c:f>
              <c:numCache>
                <c:formatCode>0.00%</c:formatCode>
                <c:ptCount val="7"/>
                <c:pt idx="0">
                  <c:v>0.31292517006802723</c:v>
                </c:pt>
                <c:pt idx="1">
                  <c:v>9.5238095238095233E-2</c:v>
                </c:pt>
                <c:pt idx="2">
                  <c:v>0.2857142857142857</c:v>
                </c:pt>
                <c:pt idx="3">
                  <c:v>3.1746031746031744E-2</c:v>
                </c:pt>
                <c:pt idx="4">
                  <c:v>7.029478458049887E-2</c:v>
                </c:pt>
                <c:pt idx="5">
                  <c:v>0.18140589569160998</c:v>
                </c:pt>
                <c:pt idx="6">
                  <c:v>2.2675736961451247E-2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B2-44AE-AA3D-3EF9C463C4A9}"/>
            </c:ext>
          </c:extLst>
        </c:ser>
        <c:ser>
          <c:idx val="3"/>
          <c:order val="3"/>
          <c:tx>
            <c:strRef>
              <c:f>'Streetcheck 2011'!$E$10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2011'!$E$11:$E$17</c:f>
              <c:numCache>
                <c:formatCode>0.00%</c:formatCode>
                <c:ptCount val="7"/>
                <c:pt idx="0">
                  <c:v>0.33142857142857141</c:v>
                </c:pt>
                <c:pt idx="1">
                  <c:v>5.4285714285714284E-2</c:v>
                </c:pt>
                <c:pt idx="2">
                  <c:v>0.2857142857142857</c:v>
                </c:pt>
                <c:pt idx="3">
                  <c:v>2.2857142857142857E-2</c:v>
                </c:pt>
                <c:pt idx="4">
                  <c:v>0.1</c:v>
                </c:pt>
                <c:pt idx="5">
                  <c:v>0.17714285714285713</c:v>
                </c:pt>
                <c:pt idx="6">
                  <c:v>2.8571428571428571E-2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B2-44AE-AA3D-3EF9C463C4A9}"/>
            </c:ext>
          </c:extLst>
        </c:ser>
        <c:ser>
          <c:idx val="4"/>
          <c:order val="4"/>
          <c:tx>
            <c:strRef>
              <c:f>'Streetcheck 2011'!$F$10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2011'!$F$11:$F$17</c:f>
              <c:numCache>
                <c:formatCode>0.00%</c:formatCode>
                <c:ptCount val="7"/>
                <c:pt idx="0">
                  <c:v>0.41785714285714287</c:v>
                </c:pt>
                <c:pt idx="1">
                  <c:v>7.1428571428571425E-2</c:v>
                </c:pt>
                <c:pt idx="2">
                  <c:v>9.285714285714286E-2</c:v>
                </c:pt>
                <c:pt idx="3">
                  <c:v>2.5000000000000001E-2</c:v>
                </c:pt>
                <c:pt idx="4">
                  <c:v>0.11428571428571428</c:v>
                </c:pt>
                <c:pt idx="5">
                  <c:v>0.18928571428571428</c:v>
                </c:pt>
                <c:pt idx="6">
                  <c:v>8.9285714285714288E-2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B2-44AE-AA3D-3EF9C463C4A9}"/>
            </c:ext>
          </c:extLst>
        </c:ser>
        <c:ser>
          <c:idx val="5"/>
          <c:order val="5"/>
          <c:tx>
            <c:strRef>
              <c:f>'Streetcheck 2011'!$G$10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2011'!$G$11:$G$17</c:f>
              <c:numCache>
                <c:formatCode>0.00%</c:formatCode>
                <c:ptCount val="7"/>
                <c:pt idx="0">
                  <c:v>0.43369175627240142</c:v>
                </c:pt>
                <c:pt idx="1">
                  <c:v>8.9605734767025089E-2</c:v>
                </c:pt>
                <c:pt idx="2">
                  <c:v>0.29390681003584229</c:v>
                </c:pt>
                <c:pt idx="3">
                  <c:v>7.1684587813620072E-3</c:v>
                </c:pt>
                <c:pt idx="4">
                  <c:v>3.9426523297491037E-2</c:v>
                </c:pt>
                <c:pt idx="5">
                  <c:v>0.12186379928315412</c:v>
                </c:pt>
                <c:pt idx="6">
                  <c:v>1.4336917562724014E-2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B2-44AE-AA3D-3EF9C463C4A9}"/>
            </c:ext>
          </c:extLst>
        </c:ser>
        <c:ser>
          <c:idx val="6"/>
          <c:order val="6"/>
          <c:tx>
            <c:strRef>
              <c:f>'Streetcheck 2011'!$H$10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2011'!$H$11:$H$17</c:f>
              <c:numCache>
                <c:formatCode>0.00%</c:formatCode>
                <c:ptCount val="7"/>
                <c:pt idx="0">
                  <c:v>0.45238095238095238</c:v>
                </c:pt>
                <c:pt idx="1">
                  <c:v>5.5555555555555552E-2</c:v>
                </c:pt>
                <c:pt idx="2">
                  <c:v>0.20238095238095238</c:v>
                </c:pt>
                <c:pt idx="3">
                  <c:v>2.3809523809523808E-2</c:v>
                </c:pt>
                <c:pt idx="4">
                  <c:v>8.7301587301587297E-2</c:v>
                </c:pt>
                <c:pt idx="5">
                  <c:v>0.15873015873015872</c:v>
                </c:pt>
                <c:pt idx="6">
                  <c:v>1.984126984126984E-2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B2-44AE-AA3D-3EF9C463C4A9}"/>
            </c:ext>
          </c:extLst>
        </c:ser>
        <c:ser>
          <c:idx val="7"/>
          <c:order val="7"/>
          <c:tx>
            <c:strRef>
              <c:f>'Streetcheck 2011'!$I$10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2011'!$I$11:$I$17</c:f>
              <c:numCache>
                <c:formatCode>0.00%</c:formatCode>
                <c:ptCount val="7"/>
                <c:pt idx="0">
                  <c:v>0.17754569190600522</c:v>
                </c:pt>
                <c:pt idx="1">
                  <c:v>1.8276762402088774E-2</c:v>
                </c:pt>
                <c:pt idx="2">
                  <c:v>0.55352480417754568</c:v>
                </c:pt>
                <c:pt idx="3">
                  <c:v>2.6109660574412531E-2</c:v>
                </c:pt>
                <c:pt idx="4">
                  <c:v>9.6605744125326368E-2</c:v>
                </c:pt>
                <c:pt idx="5">
                  <c:v>0.10182767624020887</c:v>
                </c:pt>
                <c:pt idx="6">
                  <c:v>2.6109660574412531E-2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7B2-44AE-AA3D-3EF9C463C4A9}"/>
            </c:ext>
          </c:extLst>
        </c:ser>
        <c:ser>
          <c:idx val="8"/>
          <c:order val="8"/>
          <c:tx>
            <c:strRef>
              <c:f>'Streetcheck 2011'!$K$10</c:f>
              <c:strCache>
                <c:ptCount val="1"/>
                <c:pt idx="0">
                  <c:v>Harehills &amp; Gipton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2011'!$K$11:$K$17</c:f>
              <c:numCache>
                <c:formatCode>0.00%</c:formatCode>
                <c:ptCount val="7"/>
                <c:pt idx="0">
                  <c:v>0.64200000000000002</c:v>
                </c:pt>
                <c:pt idx="1">
                  <c:v>3.3000000000000002E-2</c:v>
                </c:pt>
                <c:pt idx="2" formatCode="0%">
                  <c:v>0.24</c:v>
                </c:pt>
                <c:pt idx="3">
                  <c:v>7.0000000000000001E-3</c:v>
                </c:pt>
                <c:pt idx="5">
                  <c:v>6.3E-2</c:v>
                </c:pt>
                <c:pt idx="6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B2-44AE-AA3D-3EF9C463C4A9}"/>
            </c:ext>
          </c:extLst>
        </c:ser>
        <c:ser>
          <c:idx val="9"/>
          <c:order val="9"/>
          <c:tx>
            <c:strRef>
              <c:f>'Streetcheck 2011'!$L$10</c:f>
              <c:strCache>
                <c:ptCount val="1"/>
                <c:pt idx="0">
                  <c:v>Leeds</c:v>
                </c:pt>
              </c:strCache>
            </c:strRef>
          </c:tx>
          <c:invertIfNegative val="0"/>
          <c:cat>
            <c:strRef>
              <c:f>'Streetcheck 2011'!$A$11:$A$17</c:f>
              <c:strCache>
                <c:ptCount val="7"/>
                <c:pt idx="0">
                  <c:v>White </c:v>
                </c:pt>
                <c:pt idx="1">
                  <c:v>Mixed</c:v>
                </c:pt>
                <c:pt idx="2">
                  <c:v>Indian / Pakistani / Bangladeshi</c:v>
                </c:pt>
                <c:pt idx="3">
                  <c:v>Chinese</c:v>
                </c:pt>
                <c:pt idx="4">
                  <c:v>Other Asian</c:v>
                </c:pt>
                <c:pt idx="5">
                  <c:v>Black African / Caribbean / Other</c:v>
                </c:pt>
                <c:pt idx="6">
                  <c:v>Other</c:v>
                </c:pt>
              </c:strCache>
            </c:strRef>
          </c:cat>
          <c:val>
            <c:numRef>
              <c:f>'Streetcheck 2011'!$L$11:$L$17</c:f>
              <c:numCache>
                <c:formatCode>0.00%</c:formatCode>
                <c:ptCount val="7"/>
                <c:pt idx="0">
                  <c:v>0.89900000000000002</c:v>
                </c:pt>
                <c:pt idx="1">
                  <c:v>1.6E-2</c:v>
                </c:pt>
                <c:pt idx="2">
                  <c:v>4.9000000000000002E-2</c:v>
                </c:pt>
                <c:pt idx="3">
                  <c:v>2E-3</c:v>
                </c:pt>
                <c:pt idx="5">
                  <c:v>5.0999999999999997E-2</c:v>
                </c:pt>
                <c:pt idx="6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B2-44AE-AA3D-3EF9C463C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57536"/>
        <c:axId val="59459072"/>
      </c:barChart>
      <c:catAx>
        <c:axId val="5945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459072"/>
        <c:crosses val="autoZero"/>
        <c:auto val="1"/>
        <c:lblAlgn val="ctr"/>
        <c:lblOffset val="100"/>
        <c:noMultiLvlLbl val="0"/>
      </c:catAx>
      <c:valAx>
        <c:axId val="5945907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9457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Age profile</a:t>
            </a:r>
            <a:r>
              <a:rPr lang="en-US" sz="1200" baseline="0"/>
              <a:t> of residents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[1]Age!$I$1</c:f>
              <c:strCache>
                <c:ptCount val="1"/>
                <c:pt idx="0">
                  <c:v>% of residents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[1]Age!$H$2:$H$4</c:f>
              <c:strCache>
                <c:ptCount val="3"/>
                <c:pt idx="0">
                  <c:v>0-15</c:v>
                </c:pt>
                <c:pt idx="1">
                  <c:v>16-64</c:v>
                </c:pt>
                <c:pt idx="2">
                  <c:v>65+</c:v>
                </c:pt>
              </c:strCache>
            </c:strRef>
          </c:cat>
          <c:val>
            <c:numRef>
              <c:f>[1]Age!$I$2:$I$4</c:f>
              <c:numCache>
                <c:formatCode>General</c:formatCode>
                <c:ptCount val="3"/>
                <c:pt idx="0">
                  <c:v>0.30876194539249141</c:v>
                </c:pt>
                <c:pt idx="1">
                  <c:v>0.64349812286689423</c:v>
                </c:pt>
                <c:pt idx="2">
                  <c:v>4.8038566552901021E-2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4F-432F-973F-940A132B4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013456"/>
        <c:axId val="488009192"/>
      </c:barChart>
      <c:catAx>
        <c:axId val="4880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09192"/>
        <c:crosses val="autoZero"/>
        <c:auto val="1"/>
        <c:lblAlgn val="ctr"/>
        <c:lblOffset val="100"/>
        <c:noMultiLvlLbl val="0"/>
      </c:catAx>
      <c:valAx>
        <c:axId val="48800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13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Socio-demographic profile</a:t>
            </a:r>
            <a:r>
              <a:rPr lang="en-GB" sz="1200" baseline="0"/>
              <a:t> of households in 2018</a:t>
            </a:r>
            <a:endParaRPr lang="en-GB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'[2]Sociodemographic profiles'!$A$2</c:f>
              <c:strCache>
                <c:ptCount val="1"/>
                <c:pt idx="0">
                  <c:v>A - Country Living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profiles'!$K$2:$L$2</c:f>
              <c:numCache>
                <c:formatCode>0.0%</c:formatCode>
                <c:ptCount val="2"/>
                <c:pt idx="0">
                  <c:v>0</c:v>
                </c:pt>
                <c:pt idx="1">
                  <c:v>9.0000000000000011E-3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10-4A48-B42E-7870288030C8}"/>
            </c:ext>
          </c:extLst>
        </c:ser>
        <c:ser>
          <c:idx val="1"/>
          <c:order val="1"/>
          <c:tx>
            <c:strRef>
              <c:f>'[2]Sociodemographic profiles'!$A$3</c:f>
              <c:strCache>
                <c:ptCount val="1"/>
                <c:pt idx="0">
                  <c:v>B - Prestige Positions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profiles'!$K$3:$L$3</c:f>
              <c:numCache>
                <c:formatCode>0.0%</c:formatCode>
                <c:ptCount val="2"/>
                <c:pt idx="0">
                  <c:v>0</c:v>
                </c:pt>
                <c:pt idx="1">
                  <c:v>7.400000000000001E-2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10-4A48-B42E-7870288030C8}"/>
            </c:ext>
          </c:extLst>
        </c:ser>
        <c:ser>
          <c:idx val="2"/>
          <c:order val="2"/>
          <c:tx>
            <c:strRef>
              <c:f>'[2]Sociodemographic profiles'!$A$4</c:f>
              <c:strCache>
                <c:ptCount val="1"/>
                <c:pt idx="0">
                  <c:v>C - City Prosperity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profiles'!$K$4:$L$4</c:f>
              <c:numCache>
                <c:formatCode>0.0%</c:formatCode>
                <c:ptCount val="2"/>
                <c:pt idx="0">
                  <c:v>0</c:v>
                </c:pt>
                <c:pt idx="1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10-4A48-B42E-7870288030C8}"/>
            </c:ext>
          </c:extLst>
        </c:ser>
        <c:ser>
          <c:idx val="3"/>
          <c:order val="3"/>
          <c:tx>
            <c:strRef>
              <c:f>'[2]Sociodemographic profiles'!$A$5</c:f>
              <c:strCache>
                <c:ptCount val="1"/>
                <c:pt idx="0">
                  <c:v>D - Domestic Success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profiles'!$K$5:$L$5</c:f>
              <c:numCache>
                <c:formatCode>0.0%</c:formatCode>
                <c:ptCount val="2"/>
                <c:pt idx="0">
                  <c:v>0</c:v>
                </c:pt>
                <c:pt idx="1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10-4A48-B42E-7870288030C8}"/>
            </c:ext>
          </c:extLst>
        </c:ser>
        <c:ser>
          <c:idx val="4"/>
          <c:order val="4"/>
          <c:tx>
            <c:strRef>
              <c:f>'[2]Sociodemographic profiles'!$A$6</c:f>
              <c:strCache>
                <c:ptCount val="1"/>
                <c:pt idx="0">
                  <c:v>E - Suburban Stability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profiles'!$K$6:$L$6</c:f>
              <c:numCache>
                <c:formatCode>0.0%</c:formatCode>
                <c:ptCount val="2"/>
                <c:pt idx="0">
                  <c:v>0</c:v>
                </c:pt>
                <c:pt idx="1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10-4A48-B42E-7870288030C8}"/>
            </c:ext>
          </c:extLst>
        </c:ser>
        <c:ser>
          <c:idx val="5"/>
          <c:order val="5"/>
          <c:tx>
            <c:strRef>
              <c:f>'[2]Sociodemographic profiles'!$A$7</c:f>
              <c:strCache>
                <c:ptCount val="1"/>
                <c:pt idx="0">
                  <c:v>F - Senior Security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profiles'!$K$7:$L$7</c:f>
              <c:numCache>
                <c:formatCode>0.0%</c:formatCode>
                <c:ptCount val="2"/>
                <c:pt idx="0">
                  <c:v>0</c:v>
                </c:pt>
                <c:pt idx="1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10-4A48-B42E-7870288030C8}"/>
            </c:ext>
          </c:extLst>
        </c:ser>
        <c:ser>
          <c:idx val="6"/>
          <c:order val="6"/>
          <c:tx>
            <c:strRef>
              <c:f>'[2]Sociodemographic profiles'!$A$8</c:f>
              <c:strCache>
                <c:ptCount val="1"/>
                <c:pt idx="0">
                  <c:v>G - Rural Reality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profiles'!$K$8:$L$8</c:f>
              <c:numCache>
                <c:formatCode>0.0%</c:formatCode>
                <c:ptCount val="2"/>
                <c:pt idx="0">
                  <c:v>0</c:v>
                </c:pt>
                <c:pt idx="1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10-4A48-B42E-7870288030C8}"/>
            </c:ext>
          </c:extLst>
        </c:ser>
        <c:ser>
          <c:idx val="7"/>
          <c:order val="7"/>
          <c:tx>
            <c:strRef>
              <c:f>'[2]Sociodemographic profiles'!$A$9</c:f>
              <c:strCache>
                <c:ptCount val="1"/>
                <c:pt idx="0">
                  <c:v>H - Aspiring Homemakers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profiles'!$K$9:$L$9</c:f>
              <c:numCache>
                <c:formatCode>0.0%</c:formatCode>
                <c:ptCount val="2"/>
                <c:pt idx="0">
                  <c:v>0</c:v>
                </c:pt>
                <c:pt idx="1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10-4A48-B42E-7870288030C8}"/>
            </c:ext>
          </c:extLst>
        </c:ser>
        <c:ser>
          <c:idx val="8"/>
          <c:order val="8"/>
          <c:tx>
            <c:strRef>
              <c:f>'[2]Sociodemographic profiles'!$A$10</c:f>
              <c:strCache>
                <c:ptCount val="1"/>
                <c:pt idx="0">
                  <c:v>I - Urban Cohesion</c:v>
                </c:pt>
              </c:strCache>
            </c:strRef>
          </c:tx>
          <c:spPr>
            <a:solidFill>
              <a:srgbClr val="CC00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profiles'!$K$10:$L$10</c:f>
              <c:numCache>
                <c:formatCode>0.0%</c:formatCode>
                <c:ptCount val="2"/>
                <c:pt idx="0">
                  <c:v>0.21837490071485302</c:v>
                </c:pt>
                <c:pt idx="1">
                  <c:v>2.7999999999999997E-2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610-4A48-B42E-7870288030C8}"/>
            </c:ext>
          </c:extLst>
        </c:ser>
        <c:ser>
          <c:idx val="9"/>
          <c:order val="9"/>
          <c:tx>
            <c:strRef>
              <c:f>'[2]Sociodemographic profiles'!$A$11</c:f>
              <c:strCache>
                <c:ptCount val="1"/>
                <c:pt idx="0">
                  <c:v>J - Rental Hubs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profiles'!$K$11:$L$11</c:f>
              <c:numCache>
                <c:formatCode>0.0%</c:formatCode>
                <c:ptCount val="2"/>
                <c:pt idx="0">
                  <c:v>3.471008737092931E-4</c:v>
                </c:pt>
                <c:pt idx="1">
                  <c:v>0.13300000000000001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10-4A48-B42E-7870288030C8}"/>
            </c:ext>
          </c:extLst>
        </c:ser>
        <c:ser>
          <c:idx val="10"/>
          <c:order val="10"/>
          <c:tx>
            <c:strRef>
              <c:f>'[2]Sociodemographic profiles'!$A$12</c:f>
              <c:strCache>
                <c:ptCount val="1"/>
                <c:pt idx="0">
                  <c:v>K - Modest Traditions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profiles'!$K$12:$L$12</c:f>
              <c:numCache>
                <c:formatCode>0.0%</c:formatCode>
                <c:ptCount val="2"/>
                <c:pt idx="0">
                  <c:v>1.9586973788721209E-3</c:v>
                </c:pt>
                <c:pt idx="1">
                  <c:v>5.5999999999999994E-2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10-4A48-B42E-7870288030C8}"/>
            </c:ext>
          </c:extLst>
        </c:ser>
        <c:ser>
          <c:idx val="11"/>
          <c:order val="11"/>
          <c:tx>
            <c:strRef>
              <c:f>'[2]Sociodemographic profiles'!$A$13</c:f>
              <c:strCache>
                <c:ptCount val="1"/>
                <c:pt idx="0">
                  <c:v>L - Transient Renters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profiles'!$K$13:$L$13</c:f>
              <c:numCache>
                <c:formatCode>0.0%</c:formatCode>
                <c:ptCount val="2"/>
                <c:pt idx="0">
                  <c:v>0.69088085782366959</c:v>
                </c:pt>
                <c:pt idx="1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10-4A48-B42E-7870288030C8}"/>
            </c:ext>
          </c:extLst>
        </c:ser>
        <c:ser>
          <c:idx val="12"/>
          <c:order val="12"/>
          <c:tx>
            <c:strRef>
              <c:f>'[2]Sociodemographic profiles'!$A$14</c:f>
              <c:strCache>
                <c:ptCount val="1"/>
                <c:pt idx="0">
                  <c:v>M - Family Basics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profiles'!$K$14:$L$14</c:f>
              <c:numCache>
                <c:formatCode>0.0%</c:formatCode>
                <c:ptCount val="2"/>
                <c:pt idx="0">
                  <c:v>2.1768546465448773E-2</c:v>
                </c:pt>
                <c:pt idx="1">
                  <c:v>9.6999999999999989E-2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10-4A48-B42E-7870288030C8}"/>
            </c:ext>
          </c:extLst>
        </c:ser>
        <c:ser>
          <c:idx val="13"/>
          <c:order val="13"/>
          <c:tx>
            <c:strRef>
              <c:f>'[2]Sociodemographic profiles'!$A$15</c:f>
              <c:strCache>
                <c:ptCount val="1"/>
                <c:pt idx="0">
                  <c:v>N - Vintage Value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profiles'!$K$15:$L$15</c:f>
              <c:numCache>
                <c:formatCode>0.0%</c:formatCode>
                <c:ptCount val="2"/>
                <c:pt idx="0">
                  <c:v>4.3901985702938844E-2</c:v>
                </c:pt>
                <c:pt idx="1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610-4A48-B42E-7870288030C8}"/>
            </c:ext>
          </c:extLst>
        </c:ser>
        <c:ser>
          <c:idx val="14"/>
          <c:order val="14"/>
          <c:tx>
            <c:strRef>
              <c:f>'[2]Sociodemographic profiles'!$A$16</c:f>
              <c:strCache>
                <c:ptCount val="1"/>
                <c:pt idx="0">
                  <c:v>O - Municipal Challenge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'[2]Sociodemographic profiles'!$K$1:$L$1</c:f>
              <c:strCache>
                <c:ptCount val="2"/>
                <c:pt idx="0">
                  <c:v>Harehills (n=6295)</c:v>
                </c:pt>
                <c:pt idx="1">
                  <c:v>Leeds</c:v>
                </c:pt>
              </c:strCache>
            </c:strRef>
          </c:cat>
          <c:val>
            <c:numRef>
              <c:f>'[2]Sociodemographic profiles'!$K$16:$L$16</c:f>
              <c:numCache>
                <c:formatCode>0.0%</c:formatCode>
                <c:ptCount val="2"/>
                <c:pt idx="0">
                  <c:v>2.2773629864972202E-2</c:v>
                </c:pt>
                <c:pt idx="1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10-4A48-B42E-787028803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53678736"/>
        <c:axId val="553683328"/>
      </c:barChart>
      <c:catAx>
        <c:axId val="553678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683328"/>
        <c:crosses val="autoZero"/>
        <c:auto val="1"/>
        <c:lblAlgn val="ctr"/>
        <c:lblOffset val="100"/>
        <c:noMultiLvlLbl val="0"/>
      </c:catAx>
      <c:valAx>
        <c:axId val="55368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6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2011'!$B$19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2011'!$B$20:$B$24</c:f>
              <c:numCache>
                <c:formatCode>0.00%</c:formatCode>
                <c:ptCount val="5"/>
                <c:pt idx="0">
                  <c:v>0.20996441281138789</c:v>
                </c:pt>
                <c:pt idx="1">
                  <c:v>0.61209964412811391</c:v>
                </c:pt>
                <c:pt idx="2">
                  <c:v>6.4056939501779361E-2</c:v>
                </c:pt>
                <c:pt idx="3">
                  <c:v>6.7615658362989328E-2</c:v>
                </c:pt>
                <c:pt idx="4">
                  <c:v>4.6263345195729534E-2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C-4A98-8F9F-5284ECE8E5F5}"/>
            </c:ext>
          </c:extLst>
        </c:ser>
        <c:ser>
          <c:idx val="1"/>
          <c:order val="1"/>
          <c:tx>
            <c:strRef>
              <c:f>'Streetcheck 2011'!$C$19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2011'!$C$20:$C$24</c:f>
              <c:numCache>
                <c:formatCode>0.00%</c:formatCode>
                <c:ptCount val="5"/>
                <c:pt idx="0">
                  <c:v>0.40314136125654448</c:v>
                </c:pt>
                <c:pt idx="1">
                  <c:v>0.2486910994764398</c:v>
                </c:pt>
                <c:pt idx="2">
                  <c:v>8.3769633507853408E-2</c:v>
                </c:pt>
                <c:pt idx="3">
                  <c:v>0.18586387434554974</c:v>
                </c:pt>
                <c:pt idx="4">
                  <c:v>7.8534031413612565E-2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6C-4A98-8F9F-5284ECE8E5F5}"/>
            </c:ext>
          </c:extLst>
        </c:ser>
        <c:ser>
          <c:idx val="2"/>
          <c:order val="2"/>
          <c:tx>
            <c:strRef>
              <c:f>'Streetcheck 2011'!$D$19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2011'!$D$20:$D$24</c:f>
              <c:numCache>
                <c:formatCode>0.00%</c:formatCode>
                <c:ptCount val="5"/>
                <c:pt idx="0">
                  <c:v>0.40589569160997735</c:v>
                </c:pt>
                <c:pt idx="1">
                  <c:v>0.34693877551020408</c:v>
                </c:pt>
                <c:pt idx="2">
                  <c:v>4.9886621315192746E-2</c:v>
                </c:pt>
                <c:pt idx="3">
                  <c:v>0.15419501133786848</c:v>
                </c:pt>
                <c:pt idx="4">
                  <c:v>4.3083900226757371E-2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6C-4A98-8F9F-5284ECE8E5F5}"/>
            </c:ext>
          </c:extLst>
        </c:ser>
        <c:ser>
          <c:idx val="3"/>
          <c:order val="3"/>
          <c:tx>
            <c:strRef>
              <c:f>'Streetcheck 2011'!$E$19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2011'!$E$20:$E$24</c:f>
              <c:numCache>
                <c:formatCode>0.00%</c:formatCode>
                <c:ptCount val="5"/>
                <c:pt idx="0">
                  <c:v>0.42285714285714288</c:v>
                </c:pt>
                <c:pt idx="1">
                  <c:v>0.34285714285714286</c:v>
                </c:pt>
                <c:pt idx="2">
                  <c:v>2.8571428571428571E-2</c:v>
                </c:pt>
                <c:pt idx="3">
                  <c:v>0.15142857142857144</c:v>
                </c:pt>
                <c:pt idx="4">
                  <c:v>5.4285714285714284E-2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6C-4A98-8F9F-5284ECE8E5F5}"/>
            </c:ext>
          </c:extLst>
        </c:ser>
        <c:ser>
          <c:idx val="4"/>
          <c:order val="4"/>
          <c:tx>
            <c:strRef>
              <c:f>'Streetcheck 2011'!$F$19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2011'!$F$20:$F$24</c:f>
              <c:numCache>
                <c:formatCode>0.00%</c:formatCode>
                <c:ptCount val="5"/>
                <c:pt idx="0">
                  <c:v>0.41428571428571431</c:v>
                </c:pt>
                <c:pt idx="1">
                  <c:v>0.21071428571428572</c:v>
                </c:pt>
                <c:pt idx="2">
                  <c:v>7.1428571428571425E-2</c:v>
                </c:pt>
                <c:pt idx="3">
                  <c:v>0.23214285714285715</c:v>
                </c:pt>
                <c:pt idx="4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6C-4A98-8F9F-5284ECE8E5F5}"/>
            </c:ext>
          </c:extLst>
        </c:ser>
        <c:ser>
          <c:idx val="5"/>
          <c:order val="5"/>
          <c:tx>
            <c:strRef>
              <c:f>'Streetcheck 2011'!$G$19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2011'!$G$20:$G$24</c:f>
              <c:numCache>
                <c:formatCode>0.00%</c:formatCode>
                <c:ptCount val="5"/>
                <c:pt idx="0">
                  <c:v>0.33212996389891697</c:v>
                </c:pt>
                <c:pt idx="1">
                  <c:v>0.34296028880866425</c:v>
                </c:pt>
                <c:pt idx="2">
                  <c:v>1.8050541516245487E-2</c:v>
                </c:pt>
                <c:pt idx="3">
                  <c:v>0.25270758122743681</c:v>
                </c:pt>
                <c:pt idx="4">
                  <c:v>5.4151624548736461E-2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6C-4A98-8F9F-5284ECE8E5F5}"/>
            </c:ext>
          </c:extLst>
        </c:ser>
        <c:ser>
          <c:idx val="6"/>
          <c:order val="6"/>
          <c:tx>
            <c:strRef>
              <c:f>'Streetcheck 2011'!$H$19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2011'!$H$20:$H$24</c:f>
              <c:numCache>
                <c:formatCode>0.00%</c:formatCode>
                <c:ptCount val="5"/>
                <c:pt idx="0">
                  <c:v>0.44841269841269843</c:v>
                </c:pt>
                <c:pt idx="1">
                  <c:v>0.21825396825396826</c:v>
                </c:pt>
                <c:pt idx="2">
                  <c:v>3.5714285714285712E-2</c:v>
                </c:pt>
                <c:pt idx="3">
                  <c:v>0.21825396825396826</c:v>
                </c:pt>
                <c:pt idx="4">
                  <c:v>7.9365079365079361E-2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6C-4A98-8F9F-5284ECE8E5F5}"/>
            </c:ext>
          </c:extLst>
        </c:ser>
        <c:ser>
          <c:idx val="7"/>
          <c:order val="7"/>
          <c:tx>
            <c:strRef>
              <c:f>'Streetcheck 2011'!$I$19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2011'!$A$20:$A$24</c:f>
              <c:strCache>
                <c:ptCount val="5"/>
                <c:pt idx="0">
                  <c:v>Christian</c:v>
                </c:pt>
                <c:pt idx="1">
                  <c:v>Muslim</c:v>
                </c:pt>
                <c:pt idx="2">
                  <c:v>Other</c:v>
                </c:pt>
                <c:pt idx="3">
                  <c:v>None</c:v>
                </c:pt>
                <c:pt idx="4">
                  <c:v>Not stated</c:v>
                </c:pt>
              </c:strCache>
            </c:strRef>
          </c:cat>
          <c:val>
            <c:numRef>
              <c:f>'Streetcheck 2011'!$I$20:$I$24</c:f>
              <c:numCache>
                <c:formatCode>0.00%</c:formatCode>
                <c:ptCount val="5"/>
                <c:pt idx="0">
                  <c:v>0.23759791122715404</c:v>
                </c:pt>
                <c:pt idx="1">
                  <c:v>0.54830287206266315</c:v>
                </c:pt>
                <c:pt idx="2">
                  <c:v>5.4830287206266322E-2</c:v>
                </c:pt>
                <c:pt idx="3">
                  <c:v>7.0496083550913843E-2</c:v>
                </c:pt>
                <c:pt idx="4">
                  <c:v>8.877284595300261E-2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6C-4A98-8F9F-5284ECE8E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92992"/>
        <c:axId val="59502976"/>
      </c:barChart>
      <c:catAx>
        <c:axId val="5949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502976"/>
        <c:crosses val="autoZero"/>
        <c:auto val="1"/>
        <c:lblAlgn val="ctr"/>
        <c:lblOffset val="100"/>
        <c:noMultiLvlLbl val="0"/>
      </c:catAx>
      <c:valAx>
        <c:axId val="5950297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949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2011'!$B$26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2011'!$B$27:$B$35</c:f>
              <c:numCache>
                <c:formatCode>0.00%</c:formatCode>
                <c:ptCount val="9"/>
                <c:pt idx="0">
                  <c:v>0.16402116402116401</c:v>
                </c:pt>
                <c:pt idx="1">
                  <c:v>9.5238095238095233E-2</c:v>
                </c:pt>
                <c:pt idx="2">
                  <c:v>4.2328042328042326E-2</c:v>
                </c:pt>
                <c:pt idx="3">
                  <c:v>0.13227513227513227</c:v>
                </c:pt>
                <c:pt idx="4">
                  <c:v>0.30158730158730157</c:v>
                </c:pt>
                <c:pt idx="5">
                  <c:v>4.2328042328042326E-2</c:v>
                </c:pt>
                <c:pt idx="6">
                  <c:v>0.1111111111111111</c:v>
                </c:pt>
                <c:pt idx="7">
                  <c:v>3.7037037037037035E-2</c:v>
                </c:pt>
                <c:pt idx="8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4D-403A-A4DB-73FA6C790236}"/>
            </c:ext>
          </c:extLst>
        </c:ser>
        <c:ser>
          <c:idx val="1"/>
          <c:order val="1"/>
          <c:tx>
            <c:strRef>
              <c:f>'Streetcheck 2011'!$C$26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2011'!$C$27:$C$35</c:f>
              <c:numCache>
                <c:formatCode>0.00%</c:formatCode>
                <c:ptCount val="9"/>
                <c:pt idx="0">
                  <c:v>0.31135531135531136</c:v>
                </c:pt>
                <c:pt idx="1">
                  <c:v>0.14652014652014653</c:v>
                </c:pt>
                <c:pt idx="2">
                  <c:v>6.2271062271062272E-2</c:v>
                </c:pt>
                <c:pt idx="3">
                  <c:v>0.15018315018315018</c:v>
                </c:pt>
                <c:pt idx="4">
                  <c:v>0.11355311355311355</c:v>
                </c:pt>
                <c:pt idx="5">
                  <c:v>1.4652014652014652E-2</c:v>
                </c:pt>
                <c:pt idx="6">
                  <c:v>8.4249084249084255E-2</c:v>
                </c:pt>
                <c:pt idx="7">
                  <c:v>6.2271062271062272E-2</c:v>
                </c:pt>
                <c:pt idx="8">
                  <c:v>5.4945054945054944E-2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4D-403A-A4DB-73FA6C790236}"/>
            </c:ext>
          </c:extLst>
        </c:ser>
        <c:ser>
          <c:idx val="2"/>
          <c:order val="2"/>
          <c:tx>
            <c:strRef>
              <c:f>'Streetcheck 2011'!$D$26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2011'!$D$27:$D$35</c:f>
              <c:numCache>
                <c:formatCode>0.00%</c:formatCode>
                <c:ptCount val="9"/>
                <c:pt idx="0">
                  <c:v>0.27476038338658149</c:v>
                </c:pt>
                <c:pt idx="1">
                  <c:v>0.15654952076677317</c:v>
                </c:pt>
                <c:pt idx="2">
                  <c:v>5.7507987220447282E-2</c:v>
                </c:pt>
                <c:pt idx="3">
                  <c:v>0.13738019169329074</c:v>
                </c:pt>
                <c:pt idx="4">
                  <c:v>0.12140575079872204</c:v>
                </c:pt>
                <c:pt idx="5">
                  <c:v>6.3897763578274758E-2</c:v>
                </c:pt>
                <c:pt idx="6">
                  <c:v>6.7092651757188496E-2</c:v>
                </c:pt>
                <c:pt idx="7">
                  <c:v>7.3482428115015971E-2</c:v>
                </c:pt>
                <c:pt idx="8">
                  <c:v>4.7923322683706068E-2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4D-403A-A4DB-73FA6C790236}"/>
            </c:ext>
          </c:extLst>
        </c:ser>
        <c:ser>
          <c:idx val="3"/>
          <c:order val="3"/>
          <c:tx>
            <c:strRef>
              <c:f>'Streetcheck 2011'!$E$26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2011'!$E$27:$E$35</c:f>
              <c:numCache>
                <c:formatCode>0.00%</c:formatCode>
                <c:ptCount val="9"/>
                <c:pt idx="0">
                  <c:v>0.25196850393700787</c:v>
                </c:pt>
                <c:pt idx="1">
                  <c:v>0.16929133858267717</c:v>
                </c:pt>
                <c:pt idx="2">
                  <c:v>6.6929133858267723E-2</c:v>
                </c:pt>
                <c:pt idx="3">
                  <c:v>8.2677165354330714E-2</c:v>
                </c:pt>
                <c:pt idx="4">
                  <c:v>0.16141732283464566</c:v>
                </c:pt>
                <c:pt idx="5">
                  <c:v>4.7244094488188976E-2</c:v>
                </c:pt>
                <c:pt idx="6">
                  <c:v>8.6614173228346455E-2</c:v>
                </c:pt>
                <c:pt idx="7">
                  <c:v>3.1496062992125984E-2</c:v>
                </c:pt>
                <c:pt idx="8">
                  <c:v>0.10236220472440945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4D-403A-A4DB-73FA6C790236}"/>
            </c:ext>
          </c:extLst>
        </c:ser>
        <c:ser>
          <c:idx val="4"/>
          <c:order val="4"/>
          <c:tx>
            <c:strRef>
              <c:f>'Streetcheck 2011'!$F$26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2011'!$F$27:$F$35</c:f>
              <c:numCache>
                <c:formatCode>0.00%</c:formatCode>
                <c:ptCount val="9"/>
                <c:pt idx="0">
                  <c:v>0.28019323671497587</c:v>
                </c:pt>
                <c:pt idx="1">
                  <c:v>9.6618357487922704E-2</c:v>
                </c:pt>
                <c:pt idx="2">
                  <c:v>7.2463768115942032E-2</c:v>
                </c:pt>
                <c:pt idx="3">
                  <c:v>0.17391304347826086</c:v>
                </c:pt>
                <c:pt idx="4">
                  <c:v>0.10628019323671498</c:v>
                </c:pt>
                <c:pt idx="5">
                  <c:v>3.3816425120772944E-2</c:v>
                </c:pt>
                <c:pt idx="6">
                  <c:v>9.1787439613526575E-2</c:v>
                </c:pt>
                <c:pt idx="7">
                  <c:v>7.2463768115942032E-2</c:v>
                </c:pt>
                <c:pt idx="8">
                  <c:v>7.2463768115942032E-2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4D-403A-A4DB-73FA6C790236}"/>
            </c:ext>
          </c:extLst>
        </c:ser>
        <c:ser>
          <c:idx val="5"/>
          <c:order val="5"/>
          <c:tx>
            <c:strRef>
              <c:f>'Streetcheck 2011'!$G$26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2011'!$G$27:$G$35</c:f>
              <c:numCache>
                <c:formatCode>0.00%</c:formatCode>
                <c:ptCount val="9"/>
                <c:pt idx="0">
                  <c:v>0.30645161290322581</c:v>
                </c:pt>
                <c:pt idx="1">
                  <c:v>8.6021505376344093E-2</c:v>
                </c:pt>
                <c:pt idx="2">
                  <c:v>5.9139784946236562E-2</c:v>
                </c:pt>
                <c:pt idx="3">
                  <c:v>0.16129032258064516</c:v>
                </c:pt>
                <c:pt idx="4">
                  <c:v>0.10215053763440861</c:v>
                </c:pt>
                <c:pt idx="5">
                  <c:v>3.7634408602150539E-2</c:v>
                </c:pt>
                <c:pt idx="6">
                  <c:v>0.13440860215053763</c:v>
                </c:pt>
                <c:pt idx="7">
                  <c:v>4.3010752688172046E-2</c:v>
                </c:pt>
                <c:pt idx="8">
                  <c:v>6.9892473118279563E-2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4D-403A-A4DB-73FA6C790236}"/>
            </c:ext>
          </c:extLst>
        </c:ser>
        <c:ser>
          <c:idx val="6"/>
          <c:order val="6"/>
          <c:tx>
            <c:strRef>
              <c:f>'Streetcheck 2011'!$H$26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2011'!$H$27:$H$35</c:f>
              <c:numCache>
                <c:formatCode>0.00%</c:formatCode>
                <c:ptCount val="9"/>
                <c:pt idx="0">
                  <c:v>0.37037037037037035</c:v>
                </c:pt>
                <c:pt idx="1">
                  <c:v>0.1164021164021164</c:v>
                </c:pt>
                <c:pt idx="2">
                  <c:v>6.8783068783068779E-2</c:v>
                </c:pt>
                <c:pt idx="3">
                  <c:v>8.9947089947089942E-2</c:v>
                </c:pt>
                <c:pt idx="4">
                  <c:v>8.4656084656084651E-2</c:v>
                </c:pt>
                <c:pt idx="5">
                  <c:v>3.1746031746031744E-2</c:v>
                </c:pt>
                <c:pt idx="6">
                  <c:v>0.10582010582010581</c:v>
                </c:pt>
                <c:pt idx="7">
                  <c:v>5.8201058201058198E-2</c:v>
                </c:pt>
                <c:pt idx="8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4D-403A-A4DB-73FA6C790236}"/>
            </c:ext>
          </c:extLst>
        </c:ser>
        <c:ser>
          <c:idx val="7"/>
          <c:order val="7"/>
          <c:tx>
            <c:strRef>
              <c:f>'Streetcheck 2011'!$I$26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2011'!$I$27:$I$35</c:f>
              <c:numCache>
                <c:formatCode>0.00%</c:formatCode>
                <c:ptCount val="9"/>
                <c:pt idx="0">
                  <c:v>0.29961089494163423</c:v>
                </c:pt>
                <c:pt idx="1">
                  <c:v>0.12062256809338522</c:v>
                </c:pt>
                <c:pt idx="2">
                  <c:v>0.10505836575875487</c:v>
                </c:pt>
                <c:pt idx="3">
                  <c:v>8.171206225680934E-2</c:v>
                </c:pt>
                <c:pt idx="4">
                  <c:v>0.14396887159533073</c:v>
                </c:pt>
                <c:pt idx="5">
                  <c:v>3.1128404669260701E-2</c:v>
                </c:pt>
                <c:pt idx="6">
                  <c:v>0.12840466926070038</c:v>
                </c:pt>
                <c:pt idx="7">
                  <c:v>3.1128404669260701E-2</c:v>
                </c:pt>
                <c:pt idx="8">
                  <c:v>5.8365758754863814E-2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4D-403A-A4DB-73FA6C790236}"/>
            </c:ext>
          </c:extLst>
        </c:ser>
        <c:ser>
          <c:idx val="8"/>
          <c:order val="8"/>
          <c:tx>
            <c:strRef>
              <c:f>'Streetcheck 2011'!$K$26</c:f>
              <c:strCache>
                <c:ptCount val="1"/>
                <c:pt idx="0">
                  <c:v>Harehills Triangle</c:v>
                </c:pt>
              </c:strCache>
            </c:strRef>
          </c:tx>
          <c:invertIfNegative val="0"/>
          <c:cat>
            <c:strRef>
              <c:f>'Streetcheck 2011'!$A$27:$A$35</c:f>
              <c:strCache>
                <c:ptCount val="9"/>
                <c:pt idx="0">
                  <c:v>Full time</c:v>
                </c:pt>
                <c:pt idx="1">
                  <c:v>Part time</c:v>
                </c:pt>
                <c:pt idx="2">
                  <c:v>Self employed</c:v>
                </c:pt>
                <c:pt idx="3">
                  <c:v>Unemployed</c:v>
                </c:pt>
                <c:pt idx="4">
                  <c:v>Student</c:v>
                </c:pt>
                <c:pt idx="5">
                  <c:v>Retired</c:v>
                </c:pt>
                <c:pt idx="6">
                  <c:v>Looking after home / family</c:v>
                </c:pt>
                <c:pt idx="7">
                  <c:v>Sick / disabled </c:v>
                </c:pt>
                <c:pt idx="8">
                  <c:v>Other</c:v>
                </c:pt>
              </c:strCache>
            </c:strRef>
          </c:cat>
          <c:val>
            <c:numRef>
              <c:f>'Streetcheck 2011'!$K$27:$K$35</c:f>
              <c:numCache>
                <c:formatCode>0.00%</c:formatCode>
                <c:ptCount val="9"/>
                <c:pt idx="0">
                  <c:v>0.2427</c:v>
                </c:pt>
                <c:pt idx="1">
                  <c:v>9.8100000000000007E-2</c:v>
                </c:pt>
                <c:pt idx="2">
                  <c:v>5.6599999999999998E-2</c:v>
                </c:pt>
                <c:pt idx="3">
                  <c:v>7.6100000000000001E-2</c:v>
                </c:pt>
                <c:pt idx="4">
                  <c:v>0.19420000000000001</c:v>
                </c:pt>
                <c:pt idx="5">
                  <c:v>8.1600000000000006E-2</c:v>
                </c:pt>
                <c:pt idx="6">
                  <c:v>0.15590000000000001</c:v>
                </c:pt>
                <c:pt idx="7">
                  <c:v>6.93E-2</c:v>
                </c:pt>
                <c:pt idx="8">
                  <c:v>9.3299999999999994E-2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4D-403A-A4DB-73FA6C790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549952"/>
        <c:axId val="59564032"/>
      </c:barChart>
      <c:catAx>
        <c:axId val="59549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564032"/>
        <c:crosses val="autoZero"/>
        <c:auto val="1"/>
        <c:lblAlgn val="ctr"/>
        <c:lblOffset val="100"/>
        <c:noMultiLvlLbl val="0"/>
      </c:catAx>
      <c:valAx>
        <c:axId val="5956403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9549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2011'!$B$37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2011'!$B$38:$B$54</c:f>
              <c:numCache>
                <c:formatCode>0.00%</c:formatCode>
                <c:ptCount val="17"/>
                <c:pt idx="0">
                  <c:v>0</c:v>
                </c:pt>
                <c:pt idx="1">
                  <c:v>5.2631578947368418E-2</c:v>
                </c:pt>
                <c:pt idx="2">
                  <c:v>1.3157894736842105E-2</c:v>
                </c:pt>
                <c:pt idx="3">
                  <c:v>0</c:v>
                </c:pt>
                <c:pt idx="4">
                  <c:v>2.6315789473684209E-2</c:v>
                </c:pt>
                <c:pt idx="5">
                  <c:v>0.21052631578947367</c:v>
                </c:pt>
                <c:pt idx="6">
                  <c:v>6.5789473684210523E-2</c:v>
                </c:pt>
                <c:pt idx="7">
                  <c:v>0.19736842105263158</c:v>
                </c:pt>
                <c:pt idx="8">
                  <c:v>0</c:v>
                </c:pt>
                <c:pt idx="9">
                  <c:v>2.6315789473684209E-2</c:v>
                </c:pt>
                <c:pt idx="10">
                  <c:v>1.3157894736842105E-2</c:v>
                </c:pt>
                <c:pt idx="11">
                  <c:v>2.6315789473684209E-2</c:v>
                </c:pt>
                <c:pt idx="12">
                  <c:v>0.11842105263157894</c:v>
                </c:pt>
                <c:pt idx="13">
                  <c:v>0</c:v>
                </c:pt>
                <c:pt idx="14">
                  <c:v>7.8947368421052627E-2</c:v>
                </c:pt>
                <c:pt idx="15">
                  <c:v>0.10526315789473684</c:v>
                </c:pt>
                <c:pt idx="16">
                  <c:v>6.5789473684210523E-2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A5-4FFF-9042-EA58612FFDBE}"/>
            </c:ext>
          </c:extLst>
        </c:ser>
        <c:ser>
          <c:idx val="1"/>
          <c:order val="1"/>
          <c:tx>
            <c:strRef>
              <c:f>'Streetcheck 2011'!$C$37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2011'!$C$38:$C$54</c:f>
              <c:numCache>
                <c:formatCode>0.00%</c:formatCode>
                <c:ptCount val="17"/>
                <c:pt idx="0">
                  <c:v>0</c:v>
                </c:pt>
                <c:pt idx="1">
                  <c:v>6.7114093959731544E-2</c:v>
                </c:pt>
                <c:pt idx="2">
                  <c:v>1.3422818791946308E-2</c:v>
                </c:pt>
                <c:pt idx="3">
                  <c:v>0</c:v>
                </c:pt>
                <c:pt idx="4">
                  <c:v>3.3557046979865772E-2</c:v>
                </c:pt>
                <c:pt idx="5">
                  <c:v>0.20134228187919462</c:v>
                </c:pt>
                <c:pt idx="6">
                  <c:v>8.7248322147651006E-2</c:v>
                </c:pt>
                <c:pt idx="7">
                  <c:v>0.1476510067114094</c:v>
                </c:pt>
                <c:pt idx="8">
                  <c:v>2.6845637583892617E-2</c:v>
                </c:pt>
                <c:pt idx="9">
                  <c:v>2.0134228187919462E-2</c:v>
                </c:pt>
                <c:pt idx="10">
                  <c:v>0</c:v>
                </c:pt>
                <c:pt idx="11">
                  <c:v>2.0134228187919462E-2</c:v>
                </c:pt>
                <c:pt idx="12">
                  <c:v>8.0536912751677847E-2</c:v>
                </c:pt>
                <c:pt idx="13">
                  <c:v>4.0268456375838924E-2</c:v>
                </c:pt>
                <c:pt idx="14">
                  <c:v>7.3825503355704702E-2</c:v>
                </c:pt>
                <c:pt idx="15">
                  <c:v>0.14093959731543623</c:v>
                </c:pt>
                <c:pt idx="16">
                  <c:v>4.6979865771812082E-2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A5-4FFF-9042-EA58612FFDBE}"/>
            </c:ext>
          </c:extLst>
        </c:ser>
        <c:ser>
          <c:idx val="2"/>
          <c:order val="2"/>
          <c:tx>
            <c:strRef>
              <c:f>'Streetcheck 2011'!$D$37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2011'!$D$38:$D$54</c:f>
              <c:numCache>
                <c:formatCode>0.00%</c:formatCode>
                <c:ptCount val="17"/>
                <c:pt idx="0">
                  <c:v>0</c:v>
                </c:pt>
                <c:pt idx="1">
                  <c:v>9.815950920245399E-2</c:v>
                </c:pt>
                <c:pt idx="2">
                  <c:v>1.2269938650306749E-2</c:v>
                </c:pt>
                <c:pt idx="3">
                  <c:v>6.1349693251533744E-3</c:v>
                </c:pt>
                <c:pt idx="4">
                  <c:v>6.1349693251533742E-2</c:v>
                </c:pt>
                <c:pt idx="5">
                  <c:v>0.12883435582822086</c:v>
                </c:pt>
                <c:pt idx="6">
                  <c:v>4.9079754601226995E-2</c:v>
                </c:pt>
                <c:pt idx="7">
                  <c:v>0.12269938650306748</c:v>
                </c:pt>
                <c:pt idx="8">
                  <c:v>2.4539877300613498E-2</c:v>
                </c:pt>
                <c:pt idx="9">
                  <c:v>3.6809815950920248E-2</c:v>
                </c:pt>
                <c:pt idx="10">
                  <c:v>1.8404907975460124E-2</c:v>
                </c:pt>
                <c:pt idx="11">
                  <c:v>4.9079754601226995E-2</c:v>
                </c:pt>
                <c:pt idx="12">
                  <c:v>5.5214723926380369E-2</c:v>
                </c:pt>
                <c:pt idx="13">
                  <c:v>4.9079754601226995E-2</c:v>
                </c:pt>
                <c:pt idx="14">
                  <c:v>7.3619631901840496E-2</c:v>
                </c:pt>
                <c:pt idx="15">
                  <c:v>0.15950920245398773</c:v>
                </c:pt>
                <c:pt idx="16">
                  <c:v>5.5214723926380369E-2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A5-4FFF-9042-EA58612FFDBE}"/>
            </c:ext>
          </c:extLst>
        </c:ser>
        <c:ser>
          <c:idx val="3"/>
          <c:order val="3"/>
          <c:tx>
            <c:strRef>
              <c:f>'Streetcheck 2011'!$E$37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2011'!$E$38:$E$54</c:f>
              <c:numCache>
                <c:formatCode>0.00%</c:formatCode>
                <c:ptCount val="17"/>
                <c:pt idx="0">
                  <c:v>0</c:v>
                </c:pt>
                <c:pt idx="1">
                  <c:v>0.11811023622047244</c:v>
                </c:pt>
                <c:pt idx="2">
                  <c:v>7.874015748031496E-3</c:v>
                </c:pt>
                <c:pt idx="3">
                  <c:v>0</c:v>
                </c:pt>
                <c:pt idx="4">
                  <c:v>4.7244094488188976E-2</c:v>
                </c:pt>
                <c:pt idx="5">
                  <c:v>0.16535433070866143</c:v>
                </c:pt>
                <c:pt idx="6">
                  <c:v>5.5118110236220472E-2</c:v>
                </c:pt>
                <c:pt idx="7">
                  <c:v>0.11811023622047244</c:v>
                </c:pt>
                <c:pt idx="8">
                  <c:v>4.7244094488188976E-2</c:v>
                </c:pt>
                <c:pt idx="9">
                  <c:v>3.1496062992125984E-2</c:v>
                </c:pt>
                <c:pt idx="10">
                  <c:v>0</c:v>
                </c:pt>
                <c:pt idx="11">
                  <c:v>3.937007874015748E-2</c:v>
                </c:pt>
                <c:pt idx="12">
                  <c:v>0.11023622047244094</c:v>
                </c:pt>
                <c:pt idx="13">
                  <c:v>0</c:v>
                </c:pt>
                <c:pt idx="14">
                  <c:v>3.1496062992125984E-2</c:v>
                </c:pt>
                <c:pt idx="15">
                  <c:v>0.17322834645669291</c:v>
                </c:pt>
                <c:pt idx="16">
                  <c:v>5.5118110236220472E-2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A5-4FFF-9042-EA58612FFDBE}"/>
            </c:ext>
          </c:extLst>
        </c:ser>
        <c:ser>
          <c:idx val="4"/>
          <c:order val="4"/>
          <c:tx>
            <c:strRef>
              <c:f>'Streetcheck 2011'!$F$37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2011'!$F$38:$F$54</c:f>
              <c:numCache>
                <c:formatCode>0.00%</c:formatCode>
                <c:ptCount val="17"/>
                <c:pt idx="0">
                  <c:v>0</c:v>
                </c:pt>
                <c:pt idx="1">
                  <c:v>2.9411764705882353E-2</c:v>
                </c:pt>
                <c:pt idx="2">
                  <c:v>9.8039215686274508E-3</c:v>
                </c:pt>
                <c:pt idx="3">
                  <c:v>9.8039215686274508E-3</c:v>
                </c:pt>
                <c:pt idx="4">
                  <c:v>2.9411764705882353E-2</c:v>
                </c:pt>
                <c:pt idx="5">
                  <c:v>0.15686274509803921</c:v>
                </c:pt>
                <c:pt idx="6">
                  <c:v>5.8823529411764705E-2</c:v>
                </c:pt>
                <c:pt idx="7">
                  <c:v>0.17647058823529413</c:v>
                </c:pt>
                <c:pt idx="8">
                  <c:v>4.9019607843137254E-2</c:v>
                </c:pt>
                <c:pt idx="9">
                  <c:v>9.8039215686274508E-3</c:v>
                </c:pt>
                <c:pt idx="10">
                  <c:v>0</c:v>
                </c:pt>
                <c:pt idx="11">
                  <c:v>5.8823529411764705E-2</c:v>
                </c:pt>
                <c:pt idx="12">
                  <c:v>9.8039215686274508E-2</c:v>
                </c:pt>
                <c:pt idx="13">
                  <c:v>3.9215686274509803E-2</c:v>
                </c:pt>
                <c:pt idx="14">
                  <c:v>6.8627450980392163E-2</c:v>
                </c:pt>
                <c:pt idx="15">
                  <c:v>0.18627450980392157</c:v>
                </c:pt>
                <c:pt idx="16">
                  <c:v>1.9607843137254902E-2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A5-4FFF-9042-EA58612FFDBE}"/>
            </c:ext>
          </c:extLst>
        </c:ser>
        <c:ser>
          <c:idx val="5"/>
          <c:order val="5"/>
          <c:tx>
            <c:strRef>
              <c:f>'Streetcheck 2011'!$G$37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2011'!$G$38:$G$54</c:f>
              <c:numCache>
                <c:formatCode>0.00%</c:formatCode>
                <c:ptCount val="17"/>
                <c:pt idx="0">
                  <c:v>1.1494252873563218E-2</c:v>
                </c:pt>
                <c:pt idx="1">
                  <c:v>8.0459770114942528E-2</c:v>
                </c:pt>
                <c:pt idx="2">
                  <c:v>1.1494252873563218E-2</c:v>
                </c:pt>
                <c:pt idx="3">
                  <c:v>0</c:v>
                </c:pt>
                <c:pt idx="4">
                  <c:v>5.7471264367816091E-2</c:v>
                </c:pt>
                <c:pt idx="5">
                  <c:v>0.11494252873563218</c:v>
                </c:pt>
                <c:pt idx="6">
                  <c:v>0.11494252873563218</c:v>
                </c:pt>
                <c:pt idx="7">
                  <c:v>5.7471264367816091E-2</c:v>
                </c:pt>
                <c:pt idx="8">
                  <c:v>2.2988505747126436E-2</c:v>
                </c:pt>
                <c:pt idx="9">
                  <c:v>4.5977011494252873E-2</c:v>
                </c:pt>
                <c:pt idx="10">
                  <c:v>1.1494252873563218E-2</c:v>
                </c:pt>
                <c:pt idx="11">
                  <c:v>4.5977011494252873E-2</c:v>
                </c:pt>
                <c:pt idx="12">
                  <c:v>8.0459770114942528E-2</c:v>
                </c:pt>
                <c:pt idx="13">
                  <c:v>3.4482758620689655E-2</c:v>
                </c:pt>
                <c:pt idx="14">
                  <c:v>0.10344827586206896</c:v>
                </c:pt>
                <c:pt idx="15">
                  <c:v>0.19540229885057472</c:v>
                </c:pt>
                <c:pt idx="16">
                  <c:v>1.1494252873563218E-2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A5-4FFF-9042-EA58612FFDBE}"/>
            </c:ext>
          </c:extLst>
        </c:ser>
        <c:ser>
          <c:idx val="6"/>
          <c:order val="6"/>
          <c:tx>
            <c:strRef>
              <c:f>'Streetcheck 2011'!$H$37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2011'!$H$38:$H$54</c:f>
              <c:numCache>
                <c:formatCode>0.00%</c:formatCode>
                <c:ptCount val="17"/>
                <c:pt idx="0">
                  <c:v>0</c:v>
                </c:pt>
                <c:pt idx="1">
                  <c:v>6.8376068376068383E-2</c:v>
                </c:pt>
                <c:pt idx="2">
                  <c:v>1.7094017094017096E-2</c:v>
                </c:pt>
                <c:pt idx="3">
                  <c:v>0</c:v>
                </c:pt>
                <c:pt idx="4">
                  <c:v>8.5470085470085472E-2</c:v>
                </c:pt>
                <c:pt idx="5">
                  <c:v>0.11965811965811966</c:v>
                </c:pt>
                <c:pt idx="6">
                  <c:v>5.128205128205128E-2</c:v>
                </c:pt>
                <c:pt idx="7">
                  <c:v>0.11965811965811966</c:v>
                </c:pt>
                <c:pt idx="8">
                  <c:v>1.7094017094017096E-2</c:v>
                </c:pt>
                <c:pt idx="9">
                  <c:v>2.564102564102564E-2</c:v>
                </c:pt>
                <c:pt idx="10">
                  <c:v>8.5470085470085479E-3</c:v>
                </c:pt>
                <c:pt idx="11">
                  <c:v>4.2735042735042736E-2</c:v>
                </c:pt>
                <c:pt idx="12">
                  <c:v>0.13675213675213677</c:v>
                </c:pt>
                <c:pt idx="13">
                  <c:v>3.4188034188034191E-2</c:v>
                </c:pt>
                <c:pt idx="14">
                  <c:v>9.4017094017094016E-2</c:v>
                </c:pt>
                <c:pt idx="15">
                  <c:v>0.17094017094017094</c:v>
                </c:pt>
                <c:pt idx="16">
                  <c:v>8.5470085470085479E-3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A5-4FFF-9042-EA58612FFDBE}"/>
            </c:ext>
          </c:extLst>
        </c:ser>
        <c:ser>
          <c:idx val="7"/>
          <c:order val="7"/>
          <c:tx>
            <c:strRef>
              <c:f>'Streetcheck 2011'!$I$37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2011'!$A$38:$A$54</c:f>
              <c:strCache>
                <c:ptCount val="17"/>
                <c:pt idx="0">
                  <c:v>Agriculture</c:v>
                </c:pt>
                <c:pt idx="1">
                  <c:v>Manufacturing</c:v>
                </c:pt>
                <c:pt idx="2">
                  <c:v>Energy supply</c:v>
                </c:pt>
                <c:pt idx="3">
                  <c:v>Water supply</c:v>
                </c:pt>
                <c:pt idx="4">
                  <c:v>Construction</c:v>
                </c:pt>
                <c:pt idx="5">
                  <c:v>Retail</c:v>
                </c:pt>
                <c:pt idx="6">
                  <c:v>Transportation</c:v>
                </c:pt>
                <c:pt idx="7">
                  <c:v>Accommodation &amp; Food</c:v>
                </c:pt>
                <c:pt idx="8">
                  <c:v>Information &amp; communication</c:v>
                </c:pt>
                <c:pt idx="9">
                  <c:v>Financial services</c:v>
                </c:pt>
                <c:pt idx="10">
                  <c:v>Real estate</c:v>
                </c:pt>
                <c:pt idx="11">
                  <c:v>Professional, scientific and technical</c:v>
                </c:pt>
                <c:pt idx="12">
                  <c:v>Administration</c:v>
                </c:pt>
                <c:pt idx="13">
                  <c:v>Public administration and defence</c:v>
                </c:pt>
                <c:pt idx="14">
                  <c:v>Education</c:v>
                </c:pt>
                <c:pt idx="15">
                  <c:v>Health</c:v>
                </c:pt>
                <c:pt idx="16">
                  <c:v>Other</c:v>
                </c:pt>
              </c:strCache>
            </c:strRef>
          </c:cat>
          <c:val>
            <c:numRef>
              <c:f>'Streetcheck 2011'!$I$38:$I$54</c:f>
              <c:numCache>
                <c:formatCode>0.00%</c:formatCode>
                <c:ptCount val="17"/>
                <c:pt idx="0">
                  <c:v>0</c:v>
                </c:pt>
                <c:pt idx="1">
                  <c:v>0.14074074074074075</c:v>
                </c:pt>
                <c:pt idx="2">
                  <c:v>0</c:v>
                </c:pt>
                <c:pt idx="3">
                  <c:v>0</c:v>
                </c:pt>
                <c:pt idx="4">
                  <c:v>3.7037037037037035E-2</c:v>
                </c:pt>
                <c:pt idx="5">
                  <c:v>0.15555555555555556</c:v>
                </c:pt>
                <c:pt idx="6">
                  <c:v>0.1111111111111111</c:v>
                </c:pt>
                <c:pt idx="7">
                  <c:v>0.12592592592592591</c:v>
                </c:pt>
                <c:pt idx="8">
                  <c:v>2.2222222222222223E-2</c:v>
                </c:pt>
                <c:pt idx="9">
                  <c:v>2.9629629629629631E-2</c:v>
                </c:pt>
                <c:pt idx="10">
                  <c:v>2.2222222222222223E-2</c:v>
                </c:pt>
                <c:pt idx="11">
                  <c:v>2.9629629629629631E-2</c:v>
                </c:pt>
                <c:pt idx="12">
                  <c:v>1.4814814814814815E-2</c:v>
                </c:pt>
                <c:pt idx="13">
                  <c:v>7.4074074074074077E-3</c:v>
                </c:pt>
                <c:pt idx="14">
                  <c:v>8.1481481481481488E-2</c:v>
                </c:pt>
                <c:pt idx="15">
                  <c:v>0.18518518518518517</c:v>
                </c:pt>
                <c:pt idx="16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A5-4FFF-9042-EA58612FF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231232"/>
        <c:axId val="59233024"/>
      </c:barChart>
      <c:catAx>
        <c:axId val="59231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233024"/>
        <c:crosses val="autoZero"/>
        <c:auto val="1"/>
        <c:lblAlgn val="ctr"/>
        <c:lblOffset val="100"/>
        <c:noMultiLvlLbl val="0"/>
      </c:catAx>
      <c:valAx>
        <c:axId val="5923302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923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2011'!$B$56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2011'!$B$57:$B$63</c:f>
              <c:numCache>
                <c:formatCode>0.00%</c:formatCode>
                <c:ptCount val="7"/>
                <c:pt idx="0">
                  <c:v>0.23383084577114427</c:v>
                </c:pt>
                <c:pt idx="1">
                  <c:v>9.9502487562189053E-3</c:v>
                </c:pt>
                <c:pt idx="2">
                  <c:v>0.10945273631840796</c:v>
                </c:pt>
                <c:pt idx="3">
                  <c:v>0.11940298507462686</c:v>
                </c:pt>
                <c:pt idx="4">
                  <c:v>0.11940298507462686</c:v>
                </c:pt>
                <c:pt idx="5">
                  <c:v>0.25870646766169153</c:v>
                </c:pt>
                <c:pt idx="6">
                  <c:v>0.14925373134328357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F-4823-A9E1-4F723A05E206}"/>
            </c:ext>
          </c:extLst>
        </c:ser>
        <c:ser>
          <c:idx val="1"/>
          <c:order val="1"/>
          <c:tx>
            <c:strRef>
              <c:f>'Streetcheck 2011'!$C$56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2011'!$C$57:$C$63</c:f>
              <c:numCache>
                <c:formatCode>0.00%</c:formatCode>
                <c:ptCount val="7"/>
                <c:pt idx="0">
                  <c:v>0.22661870503597123</c:v>
                </c:pt>
                <c:pt idx="1">
                  <c:v>3.5971223021582736E-3</c:v>
                </c:pt>
                <c:pt idx="2">
                  <c:v>7.1942446043165464E-2</c:v>
                </c:pt>
                <c:pt idx="3">
                  <c:v>0.1223021582733813</c:v>
                </c:pt>
                <c:pt idx="4">
                  <c:v>0.18345323741007194</c:v>
                </c:pt>
                <c:pt idx="5">
                  <c:v>0.20143884892086331</c:v>
                </c:pt>
                <c:pt idx="6">
                  <c:v>0.1906474820143885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CF-4823-A9E1-4F723A05E206}"/>
            </c:ext>
          </c:extLst>
        </c:ser>
        <c:ser>
          <c:idx val="2"/>
          <c:order val="2"/>
          <c:tx>
            <c:strRef>
              <c:f>'Streetcheck 2011'!$D$56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2011'!$D$57:$D$63</c:f>
              <c:numCache>
                <c:formatCode>0.00%</c:formatCode>
                <c:ptCount val="7"/>
                <c:pt idx="0">
                  <c:v>0.21052631578947367</c:v>
                </c:pt>
                <c:pt idx="1">
                  <c:v>6.1919504643962852E-3</c:v>
                </c:pt>
                <c:pt idx="2">
                  <c:v>7.4303405572755415E-2</c:v>
                </c:pt>
                <c:pt idx="3">
                  <c:v>0.1238390092879257</c:v>
                </c:pt>
                <c:pt idx="4">
                  <c:v>0.1238390092879257</c:v>
                </c:pt>
                <c:pt idx="5">
                  <c:v>0.34674922600619196</c:v>
                </c:pt>
                <c:pt idx="6">
                  <c:v>0.11455108359133127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CF-4823-A9E1-4F723A05E206}"/>
            </c:ext>
          </c:extLst>
        </c:ser>
        <c:ser>
          <c:idx val="3"/>
          <c:order val="3"/>
          <c:tx>
            <c:strRef>
              <c:f>'Streetcheck 2011'!$E$56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2011'!$E$57:$E$63</c:f>
              <c:numCache>
                <c:formatCode>0.00%</c:formatCode>
                <c:ptCount val="7"/>
                <c:pt idx="0">
                  <c:v>0.2140077821011673</c:v>
                </c:pt>
                <c:pt idx="1">
                  <c:v>1.9455252918287938E-2</c:v>
                </c:pt>
                <c:pt idx="2">
                  <c:v>6.2256809338521402E-2</c:v>
                </c:pt>
                <c:pt idx="3">
                  <c:v>0.10505836575875487</c:v>
                </c:pt>
                <c:pt idx="4">
                  <c:v>0.10116731517509728</c:v>
                </c:pt>
                <c:pt idx="5">
                  <c:v>0.35797665369649806</c:v>
                </c:pt>
                <c:pt idx="6">
                  <c:v>0.14007782101167315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CF-4823-A9E1-4F723A05E206}"/>
            </c:ext>
          </c:extLst>
        </c:ser>
        <c:ser>
          <c:idx val="4"/>
          <c:order val="4"/>
          <c:tx>
            <c:strRef>
              <c:f>'Streetcheck 2011'!$F$56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2011'!$F$57:$F$63</c:f>
              <c:numCache>
                <c:formatCode>0.00%</c:formatCode>
                <c:ptCount val="7"/>
                <c:pt idx="0">
                  <c:v>0.21531100478468901</c:v>
                </c:pt>
                <c:pt idx="1">
                  <c:v>4.7846889952153108E-3</c:v>
                </c:pt>
                <c:pt idx="2">
                  <c:v>6.6985645933014357E-2</c:v>
                </c:pt>
                <c:pt idx="3">
                  <c:v>0.15789473684210525</c:v>
                </c:pt>
                <c:pt idx="4">
                  <c:v>0.13397129186602871</c:v>
                </c:pt>
                <c:pt idx="5">
                  <c:v>0.27751196172248804</c:v>
                </c:pt>
                <c:pt idx="6">
                  <c:v>0.14354066985645933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CF-4823-A9E1-4F723A05E206}"/>
            </c:ext>
          </c:extLst>
        </c:ser>
        <c:ser>
          <c:idx val="5"/>
          <c:order val="5"/>
          <c:tx>
            <c:strRef>
              <c:f>'Streetcheck 2011'!$G$56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2011'!$G$57:$G$63</c:f>
              <c:numCache>
                <c:formatCode>0.00%</c:formatCode>
                <c:ptCount val="7"/>
                <c:pt idx="0">
                  <c:v>0.171875</c:v>
                </c:pt>
                <c:pt idx="1">
                  <c:v>2.6041666666666668E-2</c:v>
                </c:pt>
                <c:pt idx="2">
                  <c:v>0.10416666666666667</c:v>
                </c:pt>
                <c:pt idx="3">
                  <c:v>0.140625</c:v>
                </c:pt>
                <c:pt idx="4">
                  <c:v>0.16666666666666666</c:v>
                </c:pt>
                <c:pt idx="5">
                  <c:v>0.28645833333333331</c:v>
                </c:pt>
                <c:pt idx="6">
                  <c:v>0.10416666666666667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CF-4823-A9E1-4F723A05E206}"/>
            </c:ext>
          </c:extLst>
        </c:ser>
        <c:ser>
          <c:idx val="6"/>
          <c:order val="6"/>
          <c:tx>
            <c:strRef>
              <c:f>'Streetcheck 2011'!$H$56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2011'!$H$57:$H$63</c:f>
              <c:numCache>
                <c:formatCode>0.00%</c:formatCode>
                <c:ptCount val="7"/>
                <c:pt idx="0">
                  <c:v>0.14736842105263157</c:v>
                </c:pt>
                <c:pt idx="1">
                  <c:v>1.5789473684210527E-2</c:v>
                </c:pt>
                <c:pt idx="2">
                  <c:v>0.1</c:v>
                </c:pt>
                <c:pt idx="3">
                  <c:v>0.17894736842105263</c:v>
                </c:pt>
                <c:pt idx="4">
                  <c:v>0.18421052631578946</c:v>
                </c:pt>
                <c:pt idx="5">
                  <c:v>0.26315789473684209</c:v>
                </c:pt>
                <c:pt idx="6">
                  <c:v>0.11052631578947368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CF-4823-A9E1-4F723A05E206}"/>
            </c:ext>
          </c:extLst>
        </c:ser>
        <c:ser>
          <c:idx val="7"/>
          <c:order val="7"/>
          <c:tx>
            <c:strRef>
              <c:f>'Streetcheck 2011'!$I$56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2011'!$A$57:$A$63</c:f>
              <c:strCache>
                <c:ptCount val="7"/>
                <c:pt idx="0">
                  <c:v>Degree or similar</c:v>
                </c:pt>
                <c:pt idx="1">
                  <c:v>Apprenticeship</c:v>
                </c:pt>
                <c:pt idx="2">
                  <c:v>2+ A levels</c:v>
                </c:pt>
                <c:pt idx="3">
                  <c:v>5+ GCSEs and an A level or 1-2 AS levels</c:v>
                </c:pt>
                <c:pt idx="4">
                  <c:v>1-4 GCSEs</c:v>
                </c:pt>
                <c:pt idx="5">
                  <c:v>No GCSEs</c:v>
                </c:pt>
                <c:pt idx="6">
                  <c:v>Other</c:v>
                </c:pt>
              </c:strCache>
            </c:strRef>
          </c:cat>
          <c:val>
            <c:numRef>
              <c:f>'Streetcheck 2011'!$I$57:$I$63</c:f>
              <c:numCache>
                <c:formatCode>0.00%</c:formatCode>
                <c:ptCount val="7"/>
                <c:pt idx="0">
                  <c:v>0.17557251908396945</c:v>
                </c:pt>
                <c:pt idx="1">
                  <c:v>1.5267175572519083E-2</c:v>
                </c:pt>
                <c:pt idx="2">
                  <c:v>3.0534351145038167E-2</c:v>
                </c:pt>
                <c:pt idx="3">
                  <c:v>0.12595419847328243</c:v>
                </c:pt>
                <c:pt idx="4">
                  <c:v>0.14503816793893129</c:v>
                </c:pt>
                <c:pt idx="5">
                  <c:v>0.32061068702290074</c:v>
                </c:pt>
                <c:pt idx="6">
                  <c:v>0.18702290076335878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CF-4823-A9E1-4F723A05E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275136"/>
        <c:axId val="59276672"/>
      </c:barChart>
      <c:catAx>
        <c:axId val="59275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276672"/>
        <c:crosses val="autoZero"/>
        <c:auto val="1"/>
        <c:lblAlgn val="ctr"/>
        <c:lblOffset val="100"/>
        <c:noMultiLvlLbl val="0"/>
      </c:catAx>
      <c:valAx>
        <c:axId val="592766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9275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2011'!$B$65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2011'!$B$66:$B$70</c:f>
              <c:numCache>
                <c:formatCode>0.00%</c:formatCode>
                <c:ptCount val="5"/>
                <c:pt idx="0">
                  <c:v>0.45195729537366547</c:v>
                </c:pt>
                <c:pt idx="1">
                  <c:v>0.36654804270462632</c:v>
                </c:pt>
                <c:pt idx="2">
                  <c:v>0.12811387900355872</c:v>
                </c:pt>
                <c:pt idx="3">
                  <c:v>4.2704626334519574E-2</c:v>
                </c:pt>
                <c:pt idx="4">
                  <c:v>1.0676156583629894E-2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E-4359-ACBB-BB37DA75E8E7}"/>
            </c:ext>
          </c:extLst>
        </c:ser>
        <c:ser>
          <c:idx val="1"/>
          <c:order val="1"/>
          <c:tx>
            <c:strRef>
              <c:f>'Streetcheck 2011'!$C$65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2011'!$C$66:$C$70</c:f>
              <c:numCache>
                <c:formatCode>0.00%</c:formatCode>
                <c:ptCount val="5"/>
                <c:pt idx="0">
                  <c:v>0.52617801047120416</c:v>
                </c:pt>
                <c:pt idx="1">
                  <c:v>0.30890052356020942</c:v>
                </c:pt>
                <c:pt idx="2">
                  <c:v>0.112565445026178</c:v>
                </c:pt>
                <c:pt idx="3">
                  <c:v>3.6649214659685861E-2</c:v>
                </c:pt>
                <c:pt idx="4">
                  <c:v>1.5706806282722512E-2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EE-4359-ACBB-BB37DA75E8E7}"/>
            </c:ext>
          </c:extLst>
        </c:ser>
        <c:ser>
          <c:idx val="2"/>
          <c:order val="2"/>
          <c:tx>
            <c:strRef>
              <c:f>'Streetcheck 2011'!$D$65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2011'!$D$66:$D$70</c:f>
              <c:numCache>
                <c:formatCode>0.00%</c:formatCode>
                <c:ptCount val="5"/>
                <c:pt idx="0">
                  <c:v>0.40589569160997735</c:v>
                </c:pt>
                <c:pt idx="1">
                  <c:v>0.3968253968253968</c:v>
                </c:pt>
                <c:pt idx="2">
                  <c:v>0.14512471655328799</c:v>
                </c:pt>
                <c:pt idx="3">
                  <c:v>4.0816326530612242E-2</c:v>
                </c:pt>
                <c:pt idx="4">
                  <c:v>1.1337868480725623E-2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EE-4359-ACBB-BB37DA75E8E7}"/>
            </c:ext>
          </c:extLst>
        </c:ser>
        <c:ser>
          <c:idx val="3"/>
          <c:order val="3"/>
          <c:tx>
            <c:strRef>
              <c:f>'Streetcheck 2011'!$E$65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2011'!$E$66:$E$70</c:f>
              <c:numCache>
                <c:formatCode>0.00%</c:formatCode>
                <c:ptCount val="5"/>
                <c:pt idx="0">
                  <c:v>0.49714285714285716</c:v>
                </c:pt>
                <c:pt idx="1">
                  <c:v>0.32571428571428573</c:v>
                </c:pt>
                <c:pt idx="2">
                  <c:v>0.13428571428571429</c:v>
                </c:pt>
                <c:pt idx="3">
                  <c:v>3.7142857142857144E-2</c:v>
                </c:pt>
                <c:pt idx="4">
                  <c:v>5.7142857142857143E-3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EE-4359-ACBB-BB37DA75E8E7}"/>
            </c:ext>
          </c:extLst>
        </c:ser>
        <c:ser>
          <c:idx val="4"/>
          <c:order val="4"/>
          <c:tx>
            <c:strRef>
              <c:f>'Streetcheck 2011'!$F$65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2011'!$F$66:$F$70</c:f>
              <c:numCache>
                <c:formatCode>0.00%</c:formatCode>
                <c:ptCount val="5"/>
                <c:pt idx="0">
                  <c:v>0.44642857142857145</c:v>
                </c:pt>
                <c:pt idx="1">
                  <c:v>0.36071428571428571</c:v>
                </c:pt>
                <c:pt idx="2">
                  <c:v>0.14642857142857144</c:v>
                </c:pt>
                <c:pt idx="3">
                  <c:v>4.642857142857143E-2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EE-4359-ACBB-BB37DA75E8E7}"/>
            </c:ext>
          </c:extLst>
        </c:ser>
        <c:ser>
          <c:idx val="5"/>
          <c:order val="5"/>
          <c:tx>
            <c:strRef>
              <c:f>'Streetcheck 2011'!$G$65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2011'!$G$66:$G$70</c:f>
              <c:numCache>
                <c:formatCode>0.00%</c:formatCode>
                <c:ptCount val="5"/>
                <c:pt idx="0">
                  <c:v>0.44765342960288806</c:v>
                </c:pt>
                <c:pt idx="1">
                  <c:v>0.37545126353790614</c:v>
                </c:pt>
                <c:pt idx="2">
                  <c:v>0.1444043321299639</c:v>
                </c:pt>
                <c:pt idx="3">
                  <c:v>3.2490974729241874E-2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EE-4359-ACBB-BB37DA75E8E7}"/>
            </c:ext>
          </c:extLst>
        </c:ser>
        <c:ser>
          <c:idx val="6"/>
          <c:order val="6"/>
          <c:tx>
            <c:strRef>
              <c:f>'Streetcheck 2011'!$H$65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2011'!$H$66:$H$70</c:f>
              <c:numCache>
                <c:formatCode>0.00%</c:formatCode>
                <c:ptCount val="5"/>
                <c:pt idx="0">
                  <c:v>0.41269841269841268</c:v>
                </c:pt>
                <c:pt idx="1">
                  <c:v>0.40873015873015872</c:v>
                </c:pt>
                <c:pt idx="2">
                  <c:v>0.12301587301587301</c:v>
                </c:pt>
                <c:pt idx="3">
                  <c:v>5.1587301587301584E-2</c:v>
                </c:pt>
                <c:pt idx="4">
                  <c:v>3.968253968253968E-3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EE-4359-ACBB-BB37DA75E8E7}"/>
            </c:ext>
          </c:extLst>
        </c:ser>
        <c:ser>
          <c:idx val="7"/>
          <c:order val="7"/>
          <c:tx>
            <c:strRef>
              <c:f>'Streetcheck 2011'!$I$65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2011'!$A$66:$A$70</c:f>
              <c:strCache>
                <c:ptCount val="5"/>
                <c:pt idx="0">
                  <c:v>Very good</c:v>
                </c:pt>
                <c:pt idx="1">
                  <c:v>Good</c:v>
                </c:pt>
                <c:pt idx="2">
                  <c:v>Fair</c:v>
                </c:pt>
                <c:pt idx="3">
                  <c:v>Bad</c:v>
                </c:pt>
                <c:pt idx="4">
                  <c:v>Very bad</c:v>
                </c:pt>
              </c:strCache>
            </c:strRef>
          </c:cat>
          <c:val>
            <c:numRef>
              <c:f>'Streetcheck 2011'!$I$66:$I$70</c:f>
              <c:numCache>
                <c:formatCode>0.00%</c:formatCode>
                <c:ptCount val="5"/>
                <c:pt idx="0">
                  <c:v>0.47258485639686681</c:v>
                </c:pt>
                <c:pt idx="1">
                  <c:v>0.37597911227154046</c:v>
                </c:pt>
                <c:pt idx="2">
                  <c:v>0.1174934725848564</c:v>
                </c:pt>
                <c:pt idx="3">
                  <c:v>2.6109660574412531E-2</c:v>
                </c:pt>
                <c:pt idx="4">
                  <c:v>7.832898172323759E-3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EE-4359-ACBB-BB37DA75E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35808"/>
        <c:axId val="59337344"/>
      </c:barChart>
      <c:catAx>
        <c:axId val="5933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337344"/>
        <c:crosses val="autoZero"/>
        <c:auto val="1"/>
        <c:lblAlgn val="ctr"/>
        <c:lblOffset val="100"/>
        <c:noMultiLvlLbl val="0"/>
      </c:catAx>
      <c:valAx>
        <c:axId val="5933734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9335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2011'!$B$73:$I$73</c:f>
              <c:numCache>
                <c:formatCode>0.00%</c:formatCode>
                <c:ptCount val="8"/>
                <c:pt idx="0">
                  <c:v>0.38834951456310679</c:v>
                </c:pt>
                <c:pt idx="1">
                  <c:v>0.37209302325581395</c:v>
                </c:pt>
                <c:pt idx="2">
                  <c:v>0.34010152284263961</c:v>
                </c:pt>
                <c:pt idx="3">
                  <c:v>0.40441176470588236</c:v>
                </c:pt>
                <c:pt idx="4">
                  <c:v>0.55033557046979864</c:v>
                </c:pt>
                <c:pt idx="5">
                  <c:v>0.36585365853658536</c:v>
                </c:pt>
                <c:pt idx="6">
                  <c:v>0.39316239316239315</c:v>
                </c:pt>
                <c:pt idx="7">
                  <c:v>0.28346456692913385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1-42AC-88C9-E91685A96617}"/>
            </c:ext>
          </c:extLst>
        </c:ser>
        <c:ser>
          <c:idx val="2"/>
          <c:order val="1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2011'!$B$74:$I$74</c:f>
              <c:numCache>
                <c:formatCode>0.00%</c:formatCode>
                <c:ptCount val="8"/>
                <c:pt idx="0">
                  <c:v>0.1941747572815534</c:v>
                </c:pt>
                <c:pt idx="1">
                  <c:v>0.29069767441860467</c:v>
                </c:pt>
                <c:pt idx="2">
                  <c:v>0.32487309644670048</c:v>
                </c:pt>
                <c:pt idx="3">
                  <c:v>0.15441176470588236</c:v>
                </c:pt>
                <c:pt idx="4">
                  <c:v>0.18791946308724833</c:v>
                </c:pt>
                <c:pt idx="5">
                  <c:v>0.28455284552845528</c:v>
                </c:pt>
                <c:pt idx="6">
                  <c:v>0.29914529914529914</c:v>
                </c:pt>
                <c:pt idx="7">
                  <c:v>0.19685039370078741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C1-42AC-88C9-E91685A96617}"/>
            </c:ext>
          </c:extLst>
        </c:ser>
        <c:ser>
          <c:idx val="3"/>
          <c:order val="2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2011'!$B$75:$I$75</c:f>
              <c:numCache>
                <c:formatCode>0.00%</c:formatCode>
                <c:ptCount val="8"/>
                <c:pt idx="0">
                  <c:v>0.11650485436893204</c:v>
                </c:pt>
                <c:pt idx="1">
                  <c:v>0.14534883720930233</c:v>
                </c:pt>
                <c:pt idx="2">
                  <c:v>0.15228426395939088</c:v>
                </c:pt>
                <c:pt idx="3">
                  <c:v>0.13970588235294118</c:v>
                </c:pt>
                <c:pt idx="4">
                  <c:v>0.12751677852348994</c:v>
                </c:pt>
                <c:pt idx="5">
                  <c:v>0.16260162601626016</c:v>
                </c:pt>
                <c:pt idx="6">
                  <c:v>0.13675213675213677</c:v>
                </c:pt>
                <c:pt idx="7">
                  <c:v>0.14173228346456693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C1-42AC-88C9-E91685A96617}"/>
            </c:ext>
          </c:extLst>
        </c:ser>
        <c:ser>
          <c:idx val="4"/>
          <c:order val="3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2011'!$B$76:$I$76</c:f>
              <c:numCache>
                <c:formatCode>0.00%</c:formatCode>
                <c:ptCount val="8"/>
                <c:pt idx="0">
                  <c:v>9.7087378640776698E-2</c:v>
                </c:pt>
                <c:pt idx="1">
                  <c:v>0.15116279069767441</c:v>
                </c:pt>
                <c:pt idx="2">
                  <c:v>0.116751269035533</c:v>
                </c:pt>
                <c:pt idx="3">
                  <c:v>0.14705882352941177</c:v>
                </c:pt>
                <c:pt idx="4">
                  <c:v>0.11409395973154363</c:v>
                </c:pt>
                <c:pt idx="5">
                  <c:v>0.13008130081300814</c:v>
                </c:pt>
                <c:pt idx="6">
                  <c:v>0.11965811965811966</c:v>
                </c:pt>
                <c:pt idx="7">
                  <c:v>0.14960629921259844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C1-42AC-88C9-E91685A96617}"/>
            </c:ext>
          </c:extLst>
        </c:ser>
        <c:ser>
          <c:idx val="5"/>
          <c:order val="4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2011'!$B$77:$I$77</c:f>
              <c:numCache>
                <c:formatCode>0.00%</c:formatCode>
                <c:ptCount val="8"/>
                <c:pt idx="0">
                  <c:v>7.7669902912621352E-2</c:v>
                </c:pt>
                <c:pt idx="1">
                  <c:v>2.9069767441860465E-2</c:v>
                </c:pt>
                <c:pt idx="2">
                  <c:v>4.060913705583756E-2</c:v>
                </c:pt>
                <c:pt idx="3">
                  <c:v>7.3529411764705885E-2</c:v>
                </c:pt>
                <c:pt idx="4">
                  <c:v>1.3422818791946308E-2</c:v>
                </c:pt>
                <c:pt idx="5">
                  <c:v>3.2520325203252036E-2</c:v>
                </c:pt>
                <c:pt idx="6">
                  <c:v>4.2735042735042736E-2</c:v>
                </c:pt>
                <c:pt idx="7">
                  <c:v>0.14173228346456693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C1-42AC-88C9-E91685A96617}"/>
            </c:ext>
          </c:extLst>
        </c:ser>
        <c:ser>
          <c:idx val="6"/>
          <c:order val="5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2011'!$B$78:$I$78</c:f>
              <c:numCache>
                <c:formatCode>0.00%</c:formatCode>
                <c:ptCount val="8"/>
                <c:pt idx="0">
                  <c:v>8.7378640776699032E-2</c:v>
                </c:pt>
                <c:pt idx="1">
                  <c:v>5.8139534883720929E-3</c:v>
                </c:pt>
                <c:pt idx="2">
                  <c:v>2.5380710659898477E-2</c:v>
                </c:pt>
                <c:pt idx="3">
                  <c:v>8.0882352941176475E-2</c:v>
                </c:pt>
                <c:pt idx="4">
                  <c:v>0</c:v>
                </c:pt>
                <c:pt idx="5">
                  <c:v>2.4390243902439025E-2</c:v>
                </c:pt>
                <c:pt idx="6">
                  <c:v>0</c:v>
                </c:pt>
                <c:pt idx="7">
                  <c:v>3.1496062992125984E-2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C1-42AC-88C9-E91685A96617}"/>
            </c:ext>
          </c:extLst>
        </c:ser>
        <c:ser>
          <c:idx val="7"/>
          <c:order val="6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2011'!$B$79:$I$79</c:f>
              <c:numCache>
                <c:formatCode>0.00%</c:formatCode>
                <c:ptCount val="8"/>
                <c:pt idx="0">
                  <c:v>2.9126213592233011E-2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6.7114093959731542E-3</c:v>
                </c:pt>
                <c:pt idx="5">
                  <c:v>0</c:v>
                </c:pt>
                <c:pt idx="6">
                  <c:v>8.5470085470085479E-3</c:v>
                </c:pt>
                <c:pt idx="7">
                  <c:v>3.1496062992125984E-2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CC1-42AC-88C9-E91685A96617}"/>
            </c:ext>
          </c:extLst>
        </c:ser>
        <c:ser>
          <c:idx val="8"/>
          <c:order val="7"/>
          <c:invertIfNegative val="0"/>
          <c:cat>
            <c:strRef>
              <c:f>'Streetcheck 2011'!$B$72:$I$72</c:f>
              <c:strCache>
                <c:ptCount val="8"/>
                <c:pt idx="0">
                  <c:v>CA1</c:v>
                </c:pt>
                <c:pt idx="1">
                  <c:v>CA2_1</c:v>
                </c:pt>
                <c:pt idx="2">
                  <c:v>CA2_2</c:v>
                </c:pt>
                <c:pt idx="3">
                  <c:v>CA2_3</c:v>
                </c:pt>
                <c:pt idx="4">
                  <c:v>CA2_4</c:v>
                </c:pt>
                <c:pt idx="5">
                  <c:v>CA3_1</c:v>
                </c:pt>
                <c:pt idx="6">
                  <c:v>CA3_2</c:v>
                </c:pt>
                <c:pt idx="7">
                  <c:v>CA4</c:v>
                </c:pt>
              </c:strCache>
            </c:strRef>
          </c:cat>
          <c:val>
            <c:numRef>
              <c:f>'Streetcheck 2011'!$B$80:$I$80</c:f>
              <c:numCache>
                <c:formatCode>0.00%</c:formatCode>
                <c:ptCount val="8"/>
                <c:pt idx="0">
                  <c:v>9.7087378640776691E-3</c:v>
                </c:pt>
                <c:pt idx="1">
                  <c:v>5.8139534883720929E-3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2.3622047244094488E-2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CC1-42AC-88C9-E91685A96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82528"/>
        <c:axId val="60184064"/>
      </c:barChart>
      <c:catAx>
        <c:axId val="60182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184064"/>
        <c:crosses val="autoZero"/>
        <c:auto val="1"/>
        <c:lblAlgn val="ctr"/>
        <c:lblOffset val="100"/>
        <c:noMultiLvlLbl val="0"/>
      </c:catAx>
      <c:valAx>
        <c:axId val="6018406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0182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'Streetcheck 2011'!$B$82</c:f>
              <c:strCache>
                <c:ptCount val="1"/>
                <c:pt idx="0">
                  <c:v>CA1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2011'!$B$83:$B$89</c:f>
              <c:numCache>
                <c:formatCode>0.00%</c:formatCode>
                <c:ptCount val="7"/>
                <c:pt idx="1">
                  <c:v>9.7087378640776691E-3</c:v>
                </c:pt>
                <c:pt idx="2">
                  <c:v>0.13592233009708737</c:v>
                </c:pt>
                <c:pt idx="3">
                  <c:v>1.9417475728155338E-2</c:v>
                </c:pt>
                <c:pt idx="4">
                  <c:v>0.4563106796116505</c:v>
                </c:pt>
                <c:pt idx="5">
                  <c:v>3.8834951456310676E-2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E3-414F-9E5A-5375CEB80A61}"/>
            </c:ext>
          </c:extLst>
        </c:ser>
        <c:ser>
          <c:idx val="1"/>
          <c:order val="1"/>
          <c:tx>
            <c:strRef>
              <c:f>'Streetcheck 2011'!$C$82</c:f>
              <c:strCache>
                <c:ptCount val="1"/>
                <c:pt idx="0">
                  <c:v>CA2_1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2011'!$C$83:$C$89</c:f>
              <c:numCache>
                <c:formatCode>0.00%</c:formatCode>
                <c:ptCount val="7"/>
                <c:pt idx="1">
                  <c:v>1.1627906976744186E-2</c:v>
                </c:pt>
                <c:pt idx="2">
                  <c:v>5.8139534883720929E-2</c:v>
                </c:pt>
                <c:pt idx="3">
                  <c:v>0.30813953488372092</c:v>
                </c:pt>
                <c:pt idx="4">
                  <c:v>0.45930232558139533</c:v>
                </c:pt>
                <c:pt idx="5">
                  <c:v>1.7441860465116279E-2</c:v>
                </c:pt>
                <c:pt idx="6">
                  <c:v>2.9069767441860465E-2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E3-414F-9E5A-5375CEB80A61}"/>
            </c:ext>
          </c:extLst>
        </c:ser>
        <c:ser>
          <c:idx val="2"/>
          <c:order val="2"/>
          <c:tx>
            <c:strRef>
              <c:f>'Streetcheck 2011'!$D$82</c:f>
              <c:strCache>
                <c:ptCount val="1"/>
                <c:pt idx="0">
                  <c:v>CA2_2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2011'!$D$83:$D$89</c:f>
              <c:numCache>
                <c:formatCode>0.00%</c:formatCode>
                <c:ptCount val="7"/>
                <c:pt idx="1">
                  <c:v>5.1546391752577319E-3</c:v>
                </c:pt>
                <c:pt idx="2">
                  <c:v>0.10309278350515463</c:v>
                </c:pt>
                <c:pt idx="3">
                  <c:v>0.31443298969072164</c:v>
                </c:pt>
                <c:pt idx="4">
                  <c:v>0.32989690721649484</c:v>
                </c:pt>
                <c:pt idx="5">
                  <c:v>5.1546391752577319E-3</c:v>
                </c:pt>
                <c:pt idx="6">
                  <c:v>2.0618556701030927E-2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E3-414F-9E5A-5375CEB80A61}"/>
            </c:ext>
          </c:extLst>
        </c:ser>
        <c:ser>
          <c:idx val="3"/>
          <c:order val="3"/>
          <c:tx>
            <c:strRef>
              <c:f>'Streetcheck 2011'!$E$82</c:f>
              <c:strCache>
                <c:ptCount val="1"/>
                <c:pt idx="0">
                  <c:v>CA2_3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2011'!$E$83:$E$89</c:f>
              <c:numCache>
                <c:formatCode>0.00%</c:formatCode>
                <c:ptCount val="7"/>
                <c:pt idx="1">
                  <c:v>0</c:v>
                </c:pt>
                <c:pt idx="2">
                  <c:v>7.3529411764705885E-2</c:v>
                </c:pt>
                <c:pt idx="3">
                  <c:v>0.21323529411764705</c:v>
                </c:pt>
                <c:pt idx="4">
                  <c:v>0.49264705882352944</c:v>
                </c:pt>
                <c:pt idx="5">
                  <c:v>5.8823529411764705E-2</c:v>
                </c:pt>
                <c:pt idx="6">
                  <c:v>1.4705882352941176E-2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E3-414F-9E5A-5375CEB80A61}"/>
            </c:ext>
          </c:extLst>
        </c:ser>
        <c:ser>
          <c:idx val="4"/>
          <c:order val="4"/>
          <c:tx>
            <c:strRef>
              <c:f>'Streetcheck 2011'!$F$82</c:f>
              <c:strCache>
                <c:ptCount val="1"/>
                <c:pt idx="0">
                  <c:v>CA2_4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2011'!$F$83:$F$89</c:f>
              <c:numCache>
                <c:formatCode>0.00%</c:formatCode>
                <c:ptCount val="7"/>
                <c:pt idx="1">
                  <c:v>0</c:v>
                </c:pt>
                <c:pt idx="2">
                  <c:v>6.0402684563758392E-2</c:v>
                </c:pt>
                <c:pt idx="3">
                  <c:v>0.15436241610738255</c:v>
                </c:pt>
                <c:pt idx="4">
                  <c:v>0.58389261744966447</c:v>
                </c:pt>
                <c:pt idx="5">
                  <c:v>0</c:v>
                </c:pt>
                <c:pt idx="6">
                  <c:v>6.7114093959731542E-3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E3-414F-9E5A-5375CEB80A61}"/>
            </c:ext>
          </c:extLst>
        </c:ser>
        <c:ser>
          <c:idx val="5"/>
          <c:order val="5"/>
          <c:tx>
            <c:strRef>
              <c:f>'Streetcheck 2011'!$G$82</c:f>
              <c:strCache>
                <c:ptCount val="1"/>
                <c:pt idx="0">
                  <c:v>CA3_1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2011'!$G$83:$G$89</c:f>
              <c:numCache>
                <c:formatCode>0.00%</c:formatCode>
                <c:ptCount val="7"/>
                <c:pt idx="1">
                  <c:v>0</c:v>
                </c:pt>
                <c:pt idx="2">
                  <c:v>9.7560975609756101E-2</c:v>
                </c:pt>
                <c:pt idx="3">
                  <c:v>4.878048780487805E-2</c:v>
                </c:pt>
                <c:pt idx="4">
                  <c:v>0.43089430894308944</c:v>
                </c:pt>
                <c:pt idx="5">
                  <c:v>2.4390243902439025E-2</c:v>
                </c:pt>
                <c:pt idx="6">
                  <c:v>2.4390243902439025E-2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E3-414F-9E5A-5375CEB80A61}"/>
            </c:ext>
          </c:extLst>
        </c:ser>
        <c:ser>
          <c:idx val="6"/>
          <c:order val="6"/>
          <c:tx>
            <c:strRef>
              <c:f>'Streetcheck 2011'!$H$82</c:f>
              <c:strCache>
                <c:ptCount val="1"/>
                <c:pt idx="0">
                  <c:v>CA3_2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2011'!$H$83:$H$89</c:f>
              <c:numCache>
                <c:formatCode>0.00%</c:formatCode>
                <c:ptCount val="7"/>
                <c:pt idx="1">
                  <c:v>0</c:v>
                </c:pt>
                <c:pt idx="2">
                  <c:v>0.10256410256410256</c:v>
                </c:pt>
                <c:pt idx="3">
                  <c:v>6.8376068376068383E-2</c:v>
                </c:pt>
                <c:pt idx="4">
                  <c:v>0.47008547008547008</c:v>
                </c:pt>
                <c:pt idx="5">
                  <c:v>1.7094017094017096E-2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E3-414F-9E5A-5375CEB80A61}"/>
            </c:ext>
          </c:extLst>
        </c:ser>
        <c:ser>
          <c:idx val="7"/>
          <c:order val="7"/>
          <c:tx>
            <c:strRef>
              <c:f>'Streetcheck 2011'!$I$82</c:f>
              <c:strCache>
                <c:ptCount val="1"/>
                <c:pt idx="0">
                  <c:v>CA4</c:v>
                </c:pt>
              </c:strCache>
            </c:strRef>
          </c:tx>
          <c:invertIfNegative val="0"/>
          <c:cat>
            <c:strRef>
              <c:f>'Streetcheck 2011'!$A$83:$A$89</c:f>
              <c:strCache>
                <c:ptCount val="7"/>
                <c:pt idx="0">
                  <c:v>Owned</c:v>
                </c:pt>
                <c:pt idx="1">
                  <c:v>Shared ownership</c:v>
                </c:pt>
                <c:pt idx="2">
                  <c:v>Rented from council</c:v>
                </c:pt>
                <c:pt idx="3">
                  <c:v>Rented from other social</c:v>
                </c:pt>
                <c:pt idx="4">
                  <c:v>Rented from private landlord</c:v>
                </c:pt>
                <c:pt idx="5">
                  <c:v>Rented other</c:v>
                </c:pt>
                <c:pt idx="6">
                  <c:v>Rent free</c:v>
                </c:pt>
              </c:strCache>
            </c:strRef>
          </c:cat>
          <c:val>
            <c:numRef>
              <c:f>'Streetcheck 2011'!$I$83:$I$89</c:f>
              <c:numCache>
                <c:formatCode>0.00%</c:formatCode>
                <c:ptCount val="7"/>
                <c:pt idx="1">
                  <c:v>0</c:v>
                </c:pt>
                <c:pt idx="2">
                  <c:v>2.3622047244094488E-2</c:v>
                </c:pt>
                <c:pt idx="3">
                  <c:v>2.3622047244094488E-2</c:v>
                </c:pt>
                <c:pt idx="4">
                  <c:v>0.48031496062992124</c:v>
                </c:pt>
                <c:pt idx="5">
                  <c:v>7.874015748031496E-3</c:v>
                </c:pt>
                <c:pt idx="6">
                  <c:v>1.5748031496062992E-2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E3-414F-9E5A-5375CEB80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221696"/>
        <c:axId val="60035072"/>
      </c:barChart>
      <c:catAx>
        <c:axId val="6022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035072"/>
        <c:crosses val="autoZero"/>
        <c:auto val="1"/>
        <c:lblAlgn val="ctr"/>
        <c:lblOffset val="100"/>
        <c:noMultiLvlLbl val="0"/>
      </c:catAx>
      <c:valAx>
        <c:axId val="6003507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0221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257180</xdr:colOff>
      <xdr:row>0</xdr:row>
      <xdr:rowOff>0</xdr:rowOff>
    </xdr:from>
    <xdr:to>
      <xdr:col>36</xdr:col>
      <xdr:colOff>152399</xdr:colOff>
      <xdr:row>14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247656</xdr:colOff>
      <xdr:row>15</xdr:row>
      <xdr:rowOff>14287</xdr:rowOff>
    </xdr:from>
    <xdr:to>
      <xdr:col>36</xdr:col>
      <xdr:colOff>114300</xdr:colOff>
      <xdr:row>32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228612</xdr:colOff>
      <xdr:row>33</xdr:row>
      <xdr:rowOff>47624</xdr:rowOff>
    </xdr:from>
    <xdr:to>
      <xdr:col>36</xdr:col>
      <xdr:colOff>190500</xdr:colOff>
      <xdr:row>51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266712</xdr:colOff>
      <xdr:row>52</xdr:row>
      <xdr:rowOff>38099</xdr:rowOff>
    </xdr:from>
    <xdr:to>
      <xdr:col>41</xdr:col>
      <xdr:colOff>57150</xdr:colOff>
      <xdr:row>69</xdr:row>
      <xdr:rowOff>28575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190512</xdr:colOff>
      <xdr:row>70</xdr:row>
      <xdr:rowOff>28574</xdr:rowOff>
    </xdr:from>
    <xdr:to>
      <xdr:col>51</xdr:col>
      <xdr:colOff>476250</xdr:colOff>
      <xdr:row>105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209562</xdr:colOff>
      <xdr:row>52</xdr:row>
      <xdr:rowOff>66674</xdr:rowOff>
    </xdr:from>
    <xdr:to>
      <xdr:col>58</xdr:col>
      <xdr:colOff>114300</xdr:colOff>
      <xdr:row>70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171462</xdr:colOff>
      <xdr:row>105</xdr:row>
      <xdr:rowOff>161924</xdr:rowOff>
    </xdr:from>
    <xdr:to>
      <xdr:col>34</xdr:col>
      <xdr:colOff>247650</xdr:colOff>
      <xdr:row>125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209562</xdr:colOff>
      <xdr:row>126</xdr:row>
      <xdr:rowOff>142874</xdr:rowOff>
    </xdr:from>
    <xdr:to>
      <xdr:col>38</xdr:col>
      <xdr:colOff>457200</xdr:colOff>
      <xdr:row>150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190512</xdr:colOff>
      <xdr:row>151</xdr:row>
      <xdr:rowOff>28574</xdr:rowOff>
    </xdr:from>
    <xdr:to>
      <xdr:col>40</xdr:col>
      <xdr:colOff>361950</xdr:colOff>
      <xdr:row>173</xdr:row>
      <xdr:rowOff>114300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266700</xdr:colOff>
      <xdr:row>92</xdr:row>
      <xdr:rowOff>123824</xdr:rowOff>
    </xdr:from>
    <xdr:to>
      <xdr:col>10</xdr:col>
      <xdr:colOff>971550</xdr:colOff>
      <xdr:row>109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304800</xdr:colOff>
      <xdr:row>124</xdr:row>
      <xdr:rowOff>50800</xdr:rowOff>
    </xdr:from>
    <xdr:to>
      <xdr:col>18</xdr:col>
      <xdr:colOff>571500</xdr:colOff>
      <xdr:row>143</xdr:row>
      <xdr:rowOff>19050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19050</xdr:colOff>
      <xdr:row>92</xdr:row>
      <xdr:rowOff>85724</xdr:rowOff>
    </xdr:from>
    <xdr:to>
      <xdr:col>21</xdr:col>
      <xdr:colOff>1104900</xdr:colOff>
      <xdr:row>113</xdr:row>
      <xdr:rowOff>95250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342900</xdr:colOff>
      <xdr:row>144</xdr:row>
      <xdr:rowOff>9524</xdr:rowOff>
    </xdr:from>
    <xdr:to>
      <xdr:col>16</xdr:col>
      <xdr:colOff>514350</xdr:colOff>
      <xdr:row>165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400050</xdr:colOff>
      <xdr:row>166</xdr:row>
      <xdr:rowOff>66674</xdr:rowOff>
    </xdr:from>
    <xdr:to>
      <xdr:col>10</xdr:col>
      <xdr:colOff>190500</xdr:colOff>
      <xdr:row>180</xdr:row>
      <xdr:rowOff>142874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381000</xdr:colOff>
      <xdr:row>182</xdr:row>
      <xdr:rowOff>104774</xdr:rowOff>
    </xdr:from>
    <xdr:to>
      <xdr:col>17</xdr:col>
      <xdr:colOff>590550</xdr:colOff>
      <xdr:row>202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342900</xdr:colOff>
      <xdr:row>203</xdr:row>
      <xdr:rowOff>9524</xdr:rowOff>
    </xdr:from>
    <xdr:to>
      <xdr:col>17</xdr:col>
      <xdr:colOff>114300</xdr:colOff>
      <xdr:row>227</xdr:row>
      <xdr:rowOff>171450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273050</xdr:colOff>
      <xdr:row>109</xdr:row>
      <xdr:rowOff>73024</xdr:rowOff>
    </xdr:from>
    <xdr:to>
      <xdr:col>10</xdr:col>
      <xdr:colOff>69850</xdr:colOff>
      <xdr:row>123</xdr:row>
      <xdr:rowOff>149224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323850</xdr:colOff>
      <xdr:row>228</xdr:row>
      <xdr:rowOff>85724</xdr:rowOff>
    </xdr:from>
    <xdr:to>
      <xdr:col>17</xdr:col>
      <xdr:colOff>76200</xdr:colOff>
      <xdr:row>252</xdr:row>
      <xdr:rowOff>171450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8</xdr:row>
      <xdr:rowOff>176211</xdr:rowOff>
    </xdr:from>
    <xdr:to>
      <xdr:col>14</xdr:col>
      <xdr:colOff>142875</xdr:colOff>
      <xdr:row>37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EB8B61-44C7-46DB-BD16-3BAED0C2A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762000</xdr:colOff>
      <xdr:row>62</xdr:row>
      <xdr:rowOff>33337</xdr:rowOff>
    </xdr:from>
    <xdr:to>
      <xdr:col>9</xdr:col>
      <xdr:colOff>514350</xdr:colOff>
      <xdr:row>75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B5796C7-359F-4D10-98FF-0E25F3B03A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623887</xdr:colOff>
      <xdr:row>97</xdr:row>
      <xdr:rowOff>52387</xdr:rowOff>
    </xdr:from>
    <xdr:to>
      <xdr:col>10</xdr:col>
      <xdr:colOff>190500</xdr:colOff>
      <xdr:row>114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B3377C-54A7-4A7A-8F90-F45BA8318D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%20longer%20included/Age%20of%20Harehills%20residen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cio%20demographic%20profi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"/>
    </sheetNames>
    <sheetDataSet>
      <sheetData sheetId="0">
        <row r="1">
          <cell r="I1" t="str">
            <v>% of residents</v>
          </cell>
        </row>
        <row r="2">
          <cell r="H2" t="str">
            <v>0-15</v>
          </cell>
          <cell r="I2">
            <v>0.30876194539249141</v>
          </cell>
        </row>
        <row r="3">
          <cell r="H3" t="str">
            <v>16-64</v>
          </cell>
          <cell r="I3">
            <v>0.64349812286689423</v>
          </cell>
        </row>
        <row r="4">
          <cell r="H4" t="str">
            <v>65+</v>
          </cell>
          <cell r="I4">
            <v>4.8038566552901021E-2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ciodemographic profiles"/>
    </sheetNames>
    <sheetDataSet>
      <sheetData sheetId="0">
        <row r="1">
          <cell r="K1" t="str">
            <v>Harehills (n=6295)</v>
          </cell>
          <cell r="L1" t="str">
            <v>Leeds</v>
          </cell>
        </row>
        <row r="2">
          <cell r="A2" t="str">
            <v>A - Country Living</v>
          </cell>
          <cell r="K2">
            <v>0</v>
          </cell>
          <cell r="L2">
            <v>9.0000000000000011E-3</v>
          </cell>
        </row>
        <row r="3">
          <cell r="A3" t="str">
            <v>B - Prestige Positions</v>
          </cell>
          <cell r="K3">
            <v>0</v>
          </cell>
          <cell r="L3">
            <v>7.400000000000001E-2</v>
          </cell>
        </row>
        <row r="4">
          <cell r="A4" t="str">
            <v>C - City Prosperity</v>
          </cell>
          <cell r="K4">
            <v>0</v>
          </cell>
          <cell r="L4">
            <v>5.0000000000000001E-3</v>
          </cell>
        </row>
        <row r="5">
          <cell r="A5" t="str">
            <v>D - Domestic Success</v>
          </cell>
          <cell r="K5">
            <v>0</v>
          </cell>
          <cell r="L5">
            <v>7.2999999999999995E-2</v>
          </cell>
        </row>
        <row r="6">
          <cell r="A6" t="str">
            <v>E - Suburban Stability</v>
          </cell>
          <cell r="K6">
            <v>0</v>
          </cell>
          <cell r="L6">
            <v>8.5000000000000006E-2</v>
          </cell>
        </row>
        <row r="7">
          <cell r="A7" t="str">
            <v>F - Senior Security</v>
          </cell>
          <cell r="K7">
            <v>0</v>
          </cell>
          <cell r="L7">
            <v>0.09</v>
          </cell>
        </row>
        <row r="8">
          <cell r="A8" t="str">
            <v>G - Rural Reality</v>
          </cell>
          <cell r="K8">
            <v>0</v>
          </cell>
          <cell r="L8">
            <v>8.0000000000000002E-3</v>
          </cell>
        </row>
        <row r="9">
          <cell r="A9" t="str">
            <v>H - Aspiring Homemakers</v>
          </cell>
          <cell r="K9">
            <v>0</v>
          </cell>
          <cell r="L9">
            <v>9.6000000000000002E-2</v>
          </cell>
        </row>
        <row r="10">
          <cell r="A10" t="str">
            <v>I - Urban Cohesion</v>
          </cell>
          <cell r="K10">
            <v>0.21837490071485302</v>
          </cell>
          <cell r="L10">
            <v>2.7999999999999997E-2</v>
          </cell>
        </row>
        <row r="11">
          <cell r="A11" t="str">
            <v>J - Rental Hubs</v>
          </cell>
          <cell r="K11">
            <v>3.471008737092931E-4</v>
          </cell>
          <cell r="L11">
            <v>0.13300000000000001</v>
          </cell>
        </row>
        <row r="12">
          <cell r="A12" t="str">
            <v>K - Modest Traditions</v>
          </cell>
          <cell r="K12">
            <v>1.9586973788721209E-3</v>
          </cell>
          <cell r="L12">
            <v>5.5999999999999994E-2</v>
          </cell>
        </row>
        <row r="13">
          <cell r="A13" t="str">
            <v>L - Transient Renters</v>
          </cell>
          <cell r="K13">
            <v>0.69088085782366959</v>
          </cell>
          <cell r="L13">
            <v>0.10199999999999999</v>
          </cell>
        </row>
        <row r="14">
          <cell r="A14" t="str">
            <v>M - Family Basics</v>
          </cell>
          <cell r="K14">
            <v>2.1768546465448773E-2</v>
          </cell>
          <cell r="L14">
            <v>9.6999999999999989E-2</v>
          </cell>
        </row>
        <row r="15">
          <cell r="A15" t="str">
            <v>N - Vintage Value</v>
          </cell>
          <cell r="K15">
            <v>4.3901985702938844E-2</v>
          </cell>
          <cell r="L15">
            <v>7.4999999999999997E-2</v>
          </cell>
        </row>
        <row r="16">
          <cell r="A16" t="str">
            <v>O - Municipal Challenge</v>
          </cell>
          <cell r="K16">
            <v>2.2773629864972202E-2</v>
          </cell>
          <cell r="L16">
            <v>6.8000000000000005E-2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Ethnicity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anne Harrison" refreshedDate="44746.388395949078" createdVersion="6" refreshedVersion="8" minRefreshableVersion="3" recordCount="54" xr:uid="{8809E18E-58D0-43F8-9913-0F65051B3914}">
  <cacheSource type="worksheet">
    <worksheetSource ref="A1:C55" sheet="Ethnicity" r:id="rId2"/>
  </cacheSource>
  <cacheFields count="3">
    <cacheField name="Group" numFmtId="0">
      <sharedItems count="6">
        <s v="White"/>
        <s v="Mixed"/>
        <s v="Asian"/>
        <s v="Black"/>
        <s v="Other"/>
        <s v="White British" u="1"/>
      </sharedItems>
    </cacheField>
    <cacheField name="Ethnicity" numFmtId="0">
      <sharedItems count="18">
        <s v="White - British"/>
        <s v="White - Irish"/>
        <s v="Gypsy"/>
        <s v="Other White"/>
        <s v="White and Black Caribbean"/>
        <s v="White and Black African"/>
        <s v="White and Asian"/>
        <s v="Other Mixed"/>
        <s v="Indian"/>
        <s v="Pakistani"/>
        <s v="Bangladeshi"/>
        <s v="Chinese"/>
        <s v="Other Asian"/>
        <s v="Black African"/>
        <s v="Black Caribbean"/>
        <s v="Other Black"/>
        <s v="Arab"/>
        <s v="Any other ethnic groups"/>
      </sharedItems>
    </cacheField>
    <cacheField name="%" numFmtId="0">
      <sharedItems containsSemiMixedTypes="0" containsString="0" containsNumber="1" minValue="0" maxValue="0.155304558289632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x v="0"/>
    <x v="0"/>
    <n v="7.2811617587736993E-2"/>
  </r>
  <r>
    <x v="0"/>
    <x v="1"/>
    <n v="3.2271077047196449E-3"/>
  </r>
  <r>
    <x v="0"/>
    <x v="2"/>
    <n v="1.0084711577248891E-3"/>
  </r>
  <r>
    <x v="0"/>
    <x v="3"/>
    <n v="1.9362646228317869E-2"/>
  </r>
  <r>
    <x v="1"/>
    <x v="4"/>
    <n v="8.0677692617991126E-3"/>
  </r>
  <r>
    <x v="1"/>
    <x v="5"/>
    <n v="2.2186365469947559E-3"/>
  </r>
  <r>
    <x v="1"/>
    <x v="6"/>
    <n v="4.0338846308995563E-3"/>
  </r>
  <r>
    <x v="1"/>
    <x v="7"/>
    <n v="3.6304961678096008E-3"/>
  </r>
  <r>
    <x v="2"/>
    <x v="8"/>
    <n v="1.3916901976603469E-2"/>
  </r>
  <r>
    <x v="2"/>
    <x v="9"/>
    <n v="7.946752722872126E-2"/>
  </r>
  <r>
    <x v="2"/>
    <x v="10"/>
    <n v="1.6135538523598225E-3"/>
  </r>
  <r>
    <x v="2"/>
    <x v="11"/>
    <n v="3.6304961678096008E-3"/>
  </r>
  <r>
    <x v="2"/>
    <x v="12"/>
    <n v="1.6538926986688181E-2"/>
  </r>
  <r>
    <x v="3"/>
    <x v="13"/>
    <n v="2.5615167406212183E-2"/>
  </r>
  <r>
    <x v="3"/>
    <x v="14"/>
    <n v="1.1899959661153691E-2"/>
  </r>
  <r>
    <x v="3"/>
    <x v="15"/>
    <n v="7.462686567164179E-3"/>
  </r>
  <r>
    <x v="4"/>
    <x v="16"/>
    <n v="3.6304961678096008E-3"/>
  </r>
  <r>
    <x v="4"/>
    <x v="17"/>
    <n v="3.6304961678096008E-3"/>
  </r>
  <r>
    <x v="0"/>
    <x v="0"/>
    <n v="3.7918515530455832E-2"/>
  </r>
  <r>
    <x v="0"/>
    <x v="1"/>
    <n v="2.8237192416296895E-3"/>
  </r>
  <r>
    <x v="0"/>
    <x v="2"/>
    <n v="0"/>
  </r>
  <r>
    <x v="0"/>
    <x v="3"/>
    <n v="1.9766034691407825E-2"/>
  </r>
  <r>
    <x v="1"/>
    <x v="4"/>
    <n v="5.0423557886244454E-3"/>
  </r>
  <r>
    <x v="1"/>
    <x v="5"/>
    <n v="2.2186365469947559E-3"/>
  </r>
  <r>
    <x v="1"/>
    <x v="6"/>
    <n v="3.2271077047196449E-3"/>
  </r>
  <r>
    <x v="1"/>
    <x v="7"/>
    <n v="1.0084711577248891E-3"/>
  </r>
  <r>
    <x v="2"/>
    <x v="8"/>
    <n v="2.7632109721661961E-2"/>
  </r>
  <r>
    <x v="2"/>
    <x v="9"/>
    <n v="0.15530455828963291"/>
  </r>
  <r>
    <x v="2"/>
    <x v="10"/>
    <n v="2.9043969342476807E-2"/>
  </r>
  <r>
    <x v="2"/>
    <x v="11"/>
    <n v="8.4711577248890689E-3"/>
  </r>
  <r>
    <x v="2"/>
    <x v="12"/>
    <n v="3.0052440500201696E-2"/>
  </r>
  <r>
    <x v="3"/>
    <x v="13"/>
    <n v="2.3194836627672449E-2"/>
  </r>
  <r>
    <x v="3"/>
    <x v="14"/>
    <n v="1.0891488503428802E-2"/>
  </r>
  <r>
    <x v="3"/>
    <x v="15"/>
    <n v="4.4372730939895117E-3"/>
  </r>
  <r>
    <x v="4"/>
    <x v="16"/>
    <n v="4.4372730939895117E-3"/>
  </r>
  <r>
    <x v="4"/>
    <x v="17"/>
    <n v="1.1698265429608713E-2"/>
  </r>
  <r>
    <x v="0"/>
    <x v="0"/>
    <n v="8.0879386849536106E-2"/>
  </r>
  <r>
    <x v="0"/>
    <x v="1"/>
    <n v="3.4288019362646227E-3"/>
  </r>
  <r>
    <x v="0"/>
    <x v="2"/>
    <n v="2.0169423154497781E-3"/>
  </r>
  <r>
    <x v="0"/>
    <x v="3"/>
    <n v="3.5296490520371114E-2"/>
  </r>
  <r>
    <x v="1"/>
    <x v="4"/>
    <n v="1.2101653892698669E-2"/>
  </r>
  <r>
    <x v="1"/>
    <x v="5"/>
    <n v="5.4457442517144008E-3"/>
  </r>
  <r>
    <x v="1"/>
    <x v="6"/>
    <n v="5.4457442517144008E-3"/>
  </r>
  <r>
    <x v="1"/>
    <x v="7"/>
    <n v="3.8321903993545786E-3"/>
  </r>
  <r>
    <x v="2"/>
    <x v="8"/>
    <n v="1.6942315449778138E-2"/>
  </r>
  <r>
    <x v="2"/>
    <x v="9"/>
    <n v="4.1952400161355388E-2"/>
  </r>
  <r>
    <x v="2"/>
    <x v="10"/>
    <n v="7.6643807987091571E-3"/>
  </r>
  <r>
    <x v="2"/>
    <x v="11"/>
    <n v="1.0286405808793869E-2"/>
  </r>
  <r>
    <x v="2"/>
    <x v="12"/>
    <n v="2.8237192416296894E-2"/>
  </r>
  <r>
    <x v="3"/>
    <x v="13"/>
    <n v="3.973376361436063E-2"/>
  </r>
  <r>
    <x v="3"/>
    <x v="14"/>
    <n v="1.9564340459862849E-2"/>
  </r>
  <r>
    <x v="3"/>
    <x v="15"/>
    <n v="1.1899959661153691E-2"/>
  </r>
  <r>
    <x v="4"/>
    <x v="16"/>
    <n v="3.0254134731746672E-3"/>
  </r>
  <r>
    <x v="4"/>
    <x v="17"/>
    <n v="1.3311819281968536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78CC29-44BE-496C-81DD-3CE899D15D79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1">
  <location ref="F1:Y8" firstHeaderRow="1" firstDataRow="2" firstDataCol="1"/>
  <pivotFields count="3">
    <pivotField axis="axisRow" showAll="0">
      <items count="7">
        <item x="2"/>
        <item x="3"/>
        <item x="1"/>
        <item x="0"/>
        <item m="1" x="5"/>
        <item x="4"/>
        <item t="default"/>
      </items>
    </pivotField>
    <pivotField axis="axisCol" showAll="0">
      <items count="19">
        <item x="17"/>
        <item x="16"/>
        <item x="13"/>
        <item x="14"/>
        <item x="15"/>
        <item x="9"/>
        <item x="8"/>
        <item x="10"/>
        <item x="11"/>
        <item x="12"/>
        <item x="0"/>
        <item x="1"/>
        <item x="2"/>
        <item x="3"/>
        <item x="6"/>
        <item x="5"/>
        <item x="4"/>
        <item x="7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1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 of %" fld="2" baseField="0" baseItem="0"/>
  </dataFields>
  <chartFormats count="1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7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4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5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6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3"/>
  <sheetViews>
    <sheetView zoomScaleNormal="100" workbookViewId="0">
      <pane xSplit="1" topLeftCell="B1" activePane="topRight" state="frozen"/>
      <selection pane="topRight" activeCell="A16" sqref="A16:XFD16"/>
    </sheetView>
  </sheetViews>
  <sheetFormatPr defaultRowHeight="15" x14ac:dyDescent="0.25"/>
  <cols>
    <col min="1" max="1" width="37.42578125" bestFit="1" customWidth="1"/>
    <col min="10" max="10" width="16.7109375" bestFit="1" customWidth="1"/>
    <col min="11" max="11" width="16.5703125" bestFit="1" customWidth="1"/>
    <col min="14" max="20" width="9.140625" style="7"/>
    <col min="21" max="21" width="9.140625" style="8"/>
    <col min="22" max="22" width="16.7109375" style="7" bestFit="1" customWidth="1"/>
  </cols>
  <sheetData>
    <row r="1" spans="1:22" s="1" customFormat="1" x14ac:dyDescent="0.25">
      <c r="A1" s="1" t="s">
        <v>0</v>
      </c>
      <c r="B1" s="1" t="s">
        <v>4</v>
      </c>
      <c r="C1" s="1" t="s">
        <v>63</v>
      </c>
      <c r="D1" s="1" t="s">
        <v>65</v>
      </c>
      <c r="E1" s="1" t="s">
        <v>69</v>
      </c>
      <c r="F1" s="1" t="s">
        <v>71</v>
      </c>
      <c r="G1" s="1" t="s">
        <v>72</v>
      </c>
      <c r="H1" s="1" t="s">
        <v>73</v>
      </c>
      <c r="I1" s="1" t="s">
        <v>74</v>
      </c>
      <c r="J1" s="1" t="s">
        <v>113</v>
      </c>
      <c r="K1" s="1" t="s">
        <v>75</v>
      </c>
      <c r="L1" s="1" t="s">
        <v>79</v>
      </c>
      <c r="N1" s="5" t="s">
        <v>4</v>
      </c>
      <c r="O1" s="5" t="s">
        <v>63</v>
      </c>
      <c r="P1" s="5" t="s">
        <v>65</v>
      </c>
      <c r="Q1" s="5" t="s">
        <v>69</v>
      </c>
      <c r="R1" s="5" t="s">
        <v>71</v>
      </c>
      <c r="S1" s="5" t="s">
        <v>72</v>
      </c>
      <c r="T1" s="5" t="s">
        <v>73</v>
      </c>
      <c r="U1" s="6" t="s">
        <v>74</v>
      </c>
      <c r="V1" s="5"/>
    </row>
    <row r="2" spans="1:22" x14ac:dyDescent="0.25">
      <c r="A2" t="s">
        <v>5</v>
      </c>
      <c r="B2" s="3">
        <f t="shared" ref="B2:J2" si="0">+N2/N9</f>
        <v>0.46975088967971529</v>
      </c>
      <c r="C2" s="3">
        <f t="shared" si="0"/>
        <v>0.48952879581151831</v>
      </c>
      <c r="D2" s="3">
        <f t="shared" si="0"/>
        <v>0.54195011337868482</v>
      </c>
      <c r="E2" s="3">
        <f t="shared" si="0"/>
        <v>0.45428571428571429</v>
      </c>
      <c r="F2" s="3">
        <f t="shared" si="0"/>
        <v>0.52142857142857146</v>
      </c>
      <c r="G2" s="3">
        <f t="shared" si="0"/>
        <v>0.67509025270758127</v>
      </c>
      <c r="H2" s="3">
        <f t="shared" si="0"/>
        <v>0.6428571428571429</v>
      </c>
      <c r="I2" s="3">
        <f t="shared" si="0"/>
        <v>0.47258485639686681</v>
      </c>
      <c r="J2" s="3">
        <f t="shared" si="0"/>
        <v>0.52645502645502651</v>
      </c>
      <c r="L2" s="3">
        <v>0.83499999999999996</v>
      </c>
      <c r="M2" s="3"/>
      <c r="N2" s="7">
        <v>132</v>
      </c>
      <c r="O2" s="7">
        <v>187</v>
      </c>
      <c r="P2" s="7">
        <v>239</v>
      </c>
      <c r="Q2" s="7">
        <v>159</v>
      </c>
      <c r="R2" s="7">
        <v>146</v>
      </c>
      <c r="S2" s="7">
        <v>187</v>
      </c>
      <c r="T2" s="7">
        <v>162</v>
      </c>
      <c r="U2" s="8">
        <v>181</v>
      </c>
      <c r="V2" s="7">
        <f>SUM(N2:U2)</f>
        <v>1393</v>
      </c>
    </row>
    <row r="3" spans="1:22" x14ac:dyDescent="0.25">
      <c r="A3" t="s">
        <v>6</v>
      </c>
      <c r="B3" s="3">
        <f t="shared" ref="B3:I3" si="1">+N3/N9</f>
        <v>3.5587188612099642E-3</v>
      </c>
      <c r="C3" s="3">
        <f t="shared" si="1"/>
        <v>5.235602094240838E-3</v>
      </c>
      <c r="D3" s="3">
        <f t="shared" si="1"/>
        <v>0</v>
      </c>
      <c r="E3" s="3">
        <f t="shared" si="1"/>
        <v>0</v>
      </c>
      <c r="F3" s="3">
        <f t="shared" si="1"/>
        <v>3.5714285714285713E-3</v>
      </c>
      <c r="G3" s="3">
        <f t="shared" si="1"/>
        <v>0</v>
      </c>
      <c r="H3" s="3">
        <f t="shared" si="1"/>
        <v>0</v>
      </c>
      <c r="I3" s="3">
        <f t="shared" si="1"/>
        <v>2.6109660574412533E-3</v>
      </c>
      <c r="J3" s="3">
        <f>+V3/V9</f>
        <v>1.889644746787604E-3</v>
      </c>
      <c r="L3" s="4">
        <v>0.01</v>
      </c>
      <c r="M3" s="4"/>
      <c r="N3" s="7">
        <v>1</v>
      </c>
      <c r="O3" s="7">
        <v>2</v>
      </c>
      <c r="P3" s="7">
        <v>0</v>
      </c>
      <c r="Q3" s="7">
        <v>0</v>
      </c>
      <c r="R3" s="7">
        <v>1</v>
      </c>
      <c r="S3" s="7">
        <v>0</v>
      </c>
      <c r="T3" s="7">
        <v>0</v>
      </c>
      <c r="U3" s="8">
        <v>1</v>
      </c>
      <c r="V3" s="7">
        <f t="shared" ref="V3:V9" si="2">SUM(N3:U3)</f>
        <v>5</v>
      </c>
    </row>
    <row r="4" spans="1:22" x14ac:dyDescent="0.25">
      <c r="A4" t="s">
        <v>7</v>
      </c>
      <c r="B4" s="3">
        <f t="shared" ref="B4:I4" si="3">+N4/N9</f>
        <v>0</v>
      </c>
      <c r="C4" s="3">
        <f t="shared" si="3"/>
        <v>0</v>
      </c>
      <c r="D4" s="3">
        <f t="shared" si="3"/>
        <v>4.5351473922902496E-3</v>
      </c>
      <c r="E4" s="3">
        <f t="shared" si="3"/>
        <v>8.5714285714285719E-3</v>
      </c>
      <c r="F4" s="3">
        <f t="shared" si="3"/>
        <v>0</v>
      </c>
      <c r="G4" s="3">
        <f t="shared" si="3"/>
        <v>2.1660649819494584E-2</v>
      </c>
      <c r="H4" s="3">
        <f t="shared" si="3"/>
        <v>3.968253968253968E-3</v>
      </c>
      <c r="I4" s="3">
        <f t="shared" si="3"/>
        <v>0</v>
      </c>
      <c r="J4" s="3">
        <f>+V4/V9</f>
        <v>4.5351473922902496E-3</v>
      </c>
      <c r="L4" s="3">
        <v>1.35E-2</v>
      </c>
      <c r="M4" s="3"/>
      <c r="N4" s="7">
        <v>0</v>
      </c>
      <c r="O4" s="7">
        <v>0</v>
      </c>
      <c r="P4" s="7">
        <v>2</v>
      </c>
      <c r="Q4" s="7">
        <v>3</v>
      </c>
      <c r="R4" s="7">
        <v>0</v>
      </c>
      <c r="S4" s="7">
        <v>6</v>
      </c>
      <c r="T4" s="7">
        <v>1</v>
      </c>
      <c r="U4" s="8">
        <v>0</v>
      </c>
      <c r="V4" s="7">
        <f t="shared" si="2"/>
        <v>12</v>
      </c>
    </row>
    <row r="5" spans="1:22" x14ac:dyDescent="0.25">
      <c r="A5" t="s">
        <v>8</v>
      </c>
      <c r="B5" s="3">
        <f t="shared" ref="B5:I5" si="4">+N5/N9</f>
        <v>0</v>
      </c>
      <c r="C5" s="3">
        <f t="shared" si="4"/>
        <v>2.617801047120419E-3</v>
      </c>
      <c r="D5" s="3">
        <f t="shared" si="4"/>
        <v>4.5351473922902496E-3</v>
      </c>
      <c r="E5" s="3">
        <f t="shared" si="4"/>
        <v>5.7142857142857143E-3</v>
      </c>
      <c r="F5" s="3">
        <f t="shared" si="4"/>
        <v>0</v>
      </c>
      <c r="G5" s="3">
        <f t="shared" si="4"/>
        <v>0</v>
      </c>
      <c r="H5" s="3">
        <f t="shared" si="4"/>
        <v>0</v>
      </c>
      <c r="I5" s="3">
        <f t="shared" si="4"/>
        <v>0</v>
      </c>
      <c r="J5" s="3">
        <f>+V5/V9</f>
        <v>1.889644746787604E-3</v>
      </c>
      <c r="L5" s="3">
        <v>4.0000000000000001E-3</v>
      </c>
      <c r="M5" s="3"/>
      <c r="N5" s="7">
        <v>0</v>
      </c>
      <c r="O5" s="7">
        <v>1</v>
      </c>
      <c r="P5" s="7">
        <v>2</v>
      </c>
      <c r="Q5" s="7">
        <v>2</v>
      </c>
      <c r="R5" s="7">
        <v>0</v>
      </c>
      <c r="S5" s="7">
        <v>0</v>
      </c>
      <c r="T5" s="7">
        <v>0</v>
      </c>
      <c r="U5" s="8">
        <v>0</v>
      </c>
      <c r="V5" s="7">
        <f t="shared" si="2"/>
        <v>5</v>
      </c>
    </row>
    <row r="6" spans="1:22" x14ac:dyDescent="0.25">
      <c r="A6" t="s">
        <v>9</v>
      </c>
      <c r="B6" s="3">
        <f t="shared" ref="B6:I6" si="5">+N6/N9</f>
        <v>1.4234875444839857E-2</v>
      </c>
      <c r="C6" s="3">
        <f t="shared" si="5"/>
        <v>5.235602094240838E-3</v>
      </c>
      <c r="D6" s="3">
        <f t="shared" si="5"/>
        <v>1.1337868480725623E-2</v>
      </c>
      <c r="E6" s="3">
        <f t="shared" si="5"/>
        <v>1.1428571428571429E-2</v>
      </c>
      <c r="F6" s="3">
        <f t="shared" si="5"/>
        <v>7.1428571428571426E-3</v>
      </c>
      <c r="G6" s="3">
        <f t="shared" si="5"/>
        <v>0</v>
      </c>
      <c r="H6" s="3">
        <f t="shared" si="5"/>
        <v>2.3809523809523808E-2</v>
      </c>
      <c r="I6" s="3">
        <f t="shared" si="5"/>
        <v>5.2219321148825066E-3</v>
      </c>
      <c r="J6" s="3">
        <f>+V6/V9</f>
        <v>9.4482237339380201E-3</v>
      </c>
      <c r="L6" s="3">
        <v>7.4999999999999997E-3</v>
      </c>
      <c r="M6" s="3"/>
      <c r="N6" s="7">
        <v>4</v>
      </c>
      <c r="O6" s="7">
        <v>2</v>
      </c>
      <c r="P6" s="7">
        <v>5</v>
      </c>
      <c r="Q6" s="7">
        <v>4</v>
      </c>
      <c r="R6" s="7">
        <v>2</v>
      </c>
      <c r="S6" s="7">
        <v>0</v>
      </c>
      <c r="T6" s="7">
        <v>6</v>
      </c>
      <c r="U6" s="8">
        <v>2</v>
      </c>
      <c r="V6" s="7">
        <f t="shared" si="2"/>
        <v>25</v>
      </c>
    </row>
    <row r="7" spans="1:22" x14ac:dyDescent="0.25">
      <c r="A7" t="s">
        <v>10</v>
      </c>
      <c r="B7" s="3">
        <f t="shared" ref="B7:I7" si="6">+N7/N9</f>
        <v>4.9822064056939501E-2</v>
      </c>
      <c r="C7" s="3">
        <f t="shared" si="6"/>
        <v>0.11518324607329843</v>
      </c>
      <c r="D7" s="3">
        <f t="shared" si="6"/>
        <v>7.9365079365079361E-2</v>
      </c>
      <c r="E7" s="3">
        <f t="shared" si="6"/>
        <v>0.14857142857142858</v>
      </c>
      <c r="F7" s="3">
        <f t="shared" si="6"/>
        <v>9.285714285714286E-2</v>
      </c>
      <c r="G7" s="3">
        <f t="shared" si="6"/>
        <v>6.8592057761732855E-2</v>
      </c>
      <c r="H7" s="3">
        <f t="shared" si="6"/>
        <v>6.3492063492063489E-2</v>
      </c>
      <c r="I7" s="3">
        <f t="shared" si="6"/>
        <v>7.3107049608355096E-2</v>
      </c>
      <c r="J7" s="3">
        <f>+V7/V9</f>
        <v>8.8435374149659865E-2</v>
      </c>
      <c r="L7" s="3">
        <v>3.7499999999999999E-2</v>
      </c>
      <c r="M7" s="3"/>
      <c r="N7" s="7">
        <v>14</v>
      </c>
      <c r="O7" s="7">
        <v>44</v>
      </c>
      <c r="P7" s="7">
        <v>35</v>
      </c>
      <c r="Q7" s="7">
        <v>52</v>
      </c>
      <c r="R7" s="7">
        <v>26</v>
      </c>
      <c r="S7" s="7">
        <v>19</v>
      </c>
      <c r="T7" s="7">
        <v>16</v>
      </c>
      <c r="U7" s="8">
        <v>28</v>
      </c>
      <c r="V7" s="7">
        <f t="shared" si="2"/>
        <v>234</v>
      </c>
    </row>
    <row r="8" spans="1:22" x14ac:dyDescent="0.25">
      <c r="A8" t="s">
        <v>11</v>
      </c>
      <c r="B8" s="3">
        <f t="shared" ref="B8:I8" si="7">+N8/N9</f>
        <v>0.46263345195729538</v>
      </c>
      <c r="C8" s="3">
        <f t="shared" si="7"/>
        <v>0.38219895287958117</v>
      </c>
      <c r="D8" s="3">
        <f t="shared" si="7"/>
        <v>0.35827664399092973</v>
      </c>
      <c r="E8" s="3">
        <f t="shared" si="7"/>
        <v>0.37142857142857144</v>
      </c>
      <c r="F8" s="3">
        <f t="shared" si="7"/>
        <v>0.375</v>
      </c>
      <c r="G8" s="3">
        <f t="shared" si="7"/>
        <v>0.23465703971119134</v>
      </c>
      <c r="H8" s="3">
        <f t="shared" si="7"/>
        <v>0.26587301587301587</v>
      </c>
      <c r="I8" s="3">
        <f t="shared" si="7"/>
        <v>0.44647519582245432</v>
      </c>
      <c r="J8" s="3">
        <f>+V8/V9</f>
        <v>0.36734693877551022</v>
      </c>
      <c r="L8" s="3">
        <v>9.4E-2</v>
      </c>
      <c r="M8" s="3"/>
      <c r="N8" s="7">
        <v>130</v>
      </c>
      <c r="O8" s="7">
        <v>146</v>
      </c>
      <c r="P8" s="7">
        <v>158</v>
      </c>
      <c r="Q8" s="7">
        <v>130</v>
      </c>
      <c r="R8" s="7">
        <v>105</v>
      </c>
      <c r="S8" s="7">
        <v>65</v>
      </c>
      <c r="T8" s="7">
        <v>67</v>
      </c>
      <c r="U8" s="8">
        <v>171</v>
      </c>
      <c r="V8" s="7">
        <f t="shared" si="2"/>
        <v>972</v>
      </c>
    </row>
    <row r="9" spans="1:22" x14ac:dyDescent="0.25">
      <c r="B9" s="11">
        <f>SUM(B2:B8)</f>
        <v>1</v>
      </c>
      <c r="C9" s="11">
        <f t="shared" ref="C9:I9" si="8">SUM(C2:C8)</f>
        <v>1</v>
      </c>
      <c r="D9" s="11">
        <f t="shared" si="8"/>
        <v>1</v>
      </c>
      <c r="E9" s="11">
        <f t="shared" si="8"/>
        <v>1</v>
      </c>
      <c r="F9" s="11">
        <f t="shared" si="8"/>
        <v>1</v>
      </c>
      <c r="G9" s="11">
        <f t="shared" si="8"/>
        <v>1</v>
      </c>
      <c r="H9" s="11">
        <f t="shared" si="8"/>
        <v>1</v>
      </c>
      <c r="I9" s="11">
        <f t="shared" si="8"/>
        <v>1</v>
      </c>
      <c r="J9" s="12">
        <f>SUM(J2:J8)</f>
        <v>1.0000000000000002</v>
      </c>
      <c r="L9" s="12">
        <f>SUM(L2:L8)</f>
        <v>1.0014999999999998</v>
      </c>
      <c r="M9" s="11"/>
      <c r="N9" s="9">
        <f>SUM(N2:N8)</f>
        <v>281</v>
      </c>
      <c r="O9" s="9">
        <f t="shared" ref="O9:T9" si="9">SUM(O2:O8)</f>
        <v>382</v>
      </c>
      <c r="P9" s="9">
        <f t="shared" si="9"/>
        <v>441</v>
      </c>
      <c r="Q9" s="9">
        <f t="shared" si="9"/>
        <v>350</v>
      </c>
      <c r="R9" s="9">
        <f t="shared" si="9"/>
        <v>280</v>
      </c>
      <c r="S9" s="9">
        <f t="shared" si="9"/>
        <v>277</v>
      </c>
      <c r="T9" s="9">
        <f t="shared" si="9"/>
        <v>252</v>
      </c>
      <c r="U9" s="10">
        <f>SUM(U2:U8)</f>
        <v>383</v>
      </c>
      <c r="V9" s="7">
        <f t="shared" si="2"/>
        <v>2646</v>
      </c>
    </row>
    <row r="10" spans="1:22" s="1" customFormat="1" x14ac:dyDescent="0.25">
      <c r="A10" s="1" t="s">
        <v>1</v>
      </c>
      <c r="B10" s="1" t="s">
        <v>4</v>
      </c>
      <c r="C10" s="1" t="s">
        <v>63</v>
      </c>
      <c r="D10" s="1" t="s">
        <v>65</v>
      </c>
      <c r="E10" s="1" t="s">
        <v>69</v>
      </c>
      <c r="F10" s="1" t="s">
        <v>71</v>
      </c>
      <c r="G10" s="1" t="s">
        <v>72</v>
      </c>
      <c r="H10" s="1" t="s">
        <v>73</v>
      </c>
      <c r="I10" s="1" t="s">
        <v>74</v>
      </c>
      <c r="J10" s="1" t="s">
        <v>118</v>
      </c>
      <c r="K10" s="1" t="s">
        <v>77</v>
      </c>
      <c r="L10" s="1" t="s">
        <v>76</v>
      </c>
      <c r="M10" s="1" t="s">
        <v>79</v>
      </c>
      <c r="N10" s="5" t="s">
        <v>4</v>
      </c>
      <c r="O10" s="5" t="s">
        <v>63</v>
      </c>
      <c r="P10" s="5" t="s">
        <v>65</v>
      </c>
      <c r="Q10" s="5" t="s">
        <v>69</v>
      </c>
      <c r="R10" s="5" t="s">
        <v>71</v>
      </c>
      <c r="S10" s="5" t="s">
        <v>72</v>
      </c>
      <c r="T10" s="5" t="s">
        <v>73</v>
      </c>
      <c r="U10" s="6" t="s">
        <v>74</v>
      </c>
      <c r="V10" s="5"/>
    </row>
    <row r="11" spans="1:22" x14ac:dyDescent="0.25">
      <c r="A11" t="s">
        <v>12</v>
      </c>
      <c r="B11" s="3">
        <f>+N11/N18</f>
        <v>0.18505338078291814</v>
      </c>
      <c r="C11" s="3">
        <f t="shared" ref="C11:J11" si="10">+O11/O18</f>
        <v>0.27083333333333331</v>
      </c>
      <c r="D11" s="3">
        <f t="shared" si="10"/>
        <v>0.31292517006802723</v>
      </c>
      <c r="E11" s="3">
        <f t="shared" si="10"/>
        <v>0.33142857142857141</v>
      </c>
      <c r="F11" s="3">
        <f t="shared" si="10"/>
        <v>0.41785714285714287</v>
      </c>
      <c r="G11" s="3">
        <f t="shared" si="10"/>
        <v>0.43369175627240142</v>
      </c>
      <c r="H11" s="3">
        <f t="shared" si="10"/>
        <v>0.45238095238095238</v>
      </c>
      <c r="I11" s="3">
        <f t="shared" si="10"/>
        <v>0.17754569190600522</v>
      </c>
      <c r="J11" s="3">
        <f t="shared" si="10"/>
        <v>0.31320754716981131</v>
      </c>
      <c r="K11" s="3">
        <v>0.64200000000000002</v>
      </c>
      <c r="L11" s="3">
        <v>0.89900000000000002</v>
      </c>
      <c r="M11" s="3">
        <v>0.86</v>
      </c>
      <c r="N11" s="7">
        <v>52</v>
      </c>
      <c r="O11" s="7">
        <v>104</v>
      </c>
      <c r="P11" s="7">
        <v>138</v>
      </c>
      <c r="Q11" s="7">
        <v>116</v>
      </c>
      <c r="R11" s="7">
        <v>117</v>
      </c>
      <c r="S11" s="7">
        <v>121</v>
      </c>
      <c r="T11" s="7">
        <v>114</v>
      </c>
      <c r="U11" s="8">
        <v>68</v>
      </c>
      <c r="V11" s="17">
        <f>SUM(N11:U11)</f>
        <v>830</v>
      </c>
    </row>
    <row r="12" spans="1:22" x14ac:dyDescent="0.25">
      <c r="A12" t="s">
        <v>13</v>
      </c>
      <c r="B12" s="3">
        <f>+N12/N18</f>
        <v>4.9822064056939501E-2</v>
      </c>
      <c r="C12" s="3">
        <f t="shared" ref="C12:I12" si="11">+O12/O18</f>
        <v>9.8958333333333329E-2</v>
      </c>
      <c r="D12" s="3">
        <f t="shared" si="11"/>
        <v>9.5238095238095233E-2</v>
      </c>
      <c r="E12" s="3">
        <f t="shared" si="11"/>
        <v>5.4285714285714284E-2</v>
      </c>
      <c r="F12" s="3">
        <f t="shared" si="11"/>
        <v>7.1428571428571425E-2</v>
      </c>
      <c r="G12" s="3">
        <f t="shared" si="11"/>
        <v>8.9605734767025089E-2</v>
      </c>
      <c r="H12" s="3">
        <f t="shared" si="11"/>
        <v>5.5555555555555552E-2</v>
      </c>
      <c r="I12" s="3">
        <f t="shared" si="11"/>
        <v>1.8276762402088774E-2</v>
      </c>
      <c r="J12" s="3">
        <f>+V12/V18</f>
        <v>6.7547169811320751E-2</v>
      </c>
      <c r="K12" s="3">
        <v>3.3000000000000002E-2</v>
      </c>
      <c r="L12" s="3">
        <v>1.6E-2</v>
      </c>
      <c r="M12" s="3">
        <v>2.1000000000000001E-2</v>
      </c>
      <c r="N12" s="7">
        <v>14</v>
      </c>
      <c r="O12" s="7">
        <v>38</v>
      </c>
      <c r="P12" s="7">
        <v>42</v>
      </c>
      <c r="Q12" s="7">
        <v>19</v>
      </c>
      <c r="R12" s="7">
        <v>20</v>
      </c>
      <c r="S12" s="7">
        <v>25</v>
      </c>
      <c r="T12" s="7">
        <v>14</v>
      </c>
      <c r="U12" s="8">
        <v>7</v>
      </c>
      <c r="V12" s="17">
        <f t="shared" ref="V12:V18" si="12">SUM(N12:U12)</f>
        <v>179</v>
      </c>
    </row>
    <row r="13" spans="1:22" x14ac:dyDescent="0.25">
      <c r="A13" t="s">
        <v>14</v>
      </c>
      <c r="B13" s="3">
        <f>+N13/N18</f>
        <v>0.59786476868327398</v>
      </c>
      <c r="C13" s="3">
        <f t="shared" ref="C13:I13" si="13">+O13/O18</f>
        <v>0.22395833333333334</v>
      </c>
      <c r="D13" s="3">
        <f t="shared" si="13"/>
        <v>0.2857142857142857</v>
      </c>
      <c r="E13" s="3">
        <f t="shared" si="13"/>
        <v>0.2857142857142857</v>
      </c>
      <c r="F13" s="3">
        <f t="shared" si="13"/>
        <v>9.285714285714286E-2</v>
      </c>
      <c r="G13" s="3">
        <f t="shared" si="13"/>
        <v>0.29390681003584229</v>
      </c>
      <c r="H13" s="3">
        <f t="shared" si="13"/>
        <v>0.20238095238095238</v>
      </c>
      <c r="I13" s="3">
        <f t="shared" si="13"/>
        <v>0.55352480417754568</v>
      </c>
      <c r="J13" s="3">
        <f>+V13/V18</f>
        <v>0.32113207547169809</v>
      </c>
      <c r="K13" s="4">
        <v>0.24</v>
      </c>
      <c r="L13" s="3">
        <v>4.9000000000000002E-2</v>
      </c>
      <c r="M13" s="3">
        <v>5.2999999999999999E-2</v>
      </c>
      <c r="N13" s="7">
        <v>168</v>
      </c>
      <c r="O13" s="7">
        <v>86</v>
      </c>
      <c r="P13" s="7">
        <v>126</v>
      </c>
      <c r="Q13" s="7">
        <v>100</v>
      </c>
      <c r="R13" s="7">
        <v>26</v>
      </c>
      <c r="S13" s="7">
        <v>82</v>
      </c>
      <c r="T13" s="7">
        <v>51</v>
      </c>
      <c r="U13" s="8">
        <v>212</v>
      </c>
      <c r="V13" s="17">
        <f t="shared" si="12"/>
        <v>851</v>
      </c>
    </row>
    <row r="14" spans="1:22" x14ac:dyDescent="0.25">
      <c r="A14" t="s">
        <v>16</v>
      </c>
      <c r="B14" s="3">
        <f>+N14/N18</f>
        <v>1.7793594306049824E-2</v>
      </c>
      <c r="C14" s="3">
        <f t="shared" ref="C14:I14" si="14">+O14/O18</f>
        <v>2.34375E-2</v>
      </c>
      <c r="D14" s="3">
        <f t="shared" si="14"/>
        <v>3.1746031746031744E-2</v>
      </c>
      <c r="E14" s="3">
        <f t="shared" si="14"/>
        <v>2.2857142857142857E-2</v>
      </c>
      <c r="F14" s="3">
        <f t="shared" si="14"/>
        <v>2.5000000000000001E-2</v>
      </c>
      <c r="G14" s="3">
        <f t="shared" si="14"/>
        <v>7.1684587813620072E-3</v>
      </c>
      <c r="H14" s="3">
        <f t="shared" si="14"/>
        <v>2.3809523809523808E-2</v>
      </c>
      <c r="I14" s="3">
        <f t="shared" si="14"/>
        <v>2.6109660574412531E-2</v>
      </c>
      <c r="J14" s="3">
        <f>+V14/V18</f>
        <v>2.3018867924528303E-2</v>
      </c>
      <c r="K14" s="3">
        <v>7.0000000000000001E-3</v>
      </c>
      <c r="L14" s="3">
        <v>2E-3</v>
      </c>
      <c r="M14" s="3"/>
      <c r="N14" s="7">
        <v>5</v>
      </c>
      <c r="O14" s="7">
        <v>9</v>
      </c>
      <c r="P14" s="7">
        <v>14</v>
      </c>
      <c r="Q14" s="7">
        <v>8</v>
      </c>
      <c r="R14" s="7">
        <v>7</v>
      </c>
      <c r="S14" s="7">
        <v>2</v>
      </c>
      <c r="T14" s="7">
        <v>6</v>
      </c>
      <c r="U14" s="8">
        <v>10</v>
      </c>
      <c r="V14" s="17">
        <f t="shared" si="12"/>
        <v>61</v>
      </c>
    </row>
    <row r="15" spans="1:22" x14ac:dyDescent="0.25">
      <c r="A15" t="s">
        <v>17</v>
      </c>
      <c r="B15" s="3">
        <f>+N15/N18</f>
        <v>4.9822064056939501E-2</v>
      </c>
      <c r="C15" s="3">
        <f t="shared" ref="C15:I15" si="15">+O15/O18</f>
        <v>7.8125E-2</v>
      </c>
      <c r="D15" s="3">
        <f t="shared" si="15"/>
        <v>7.029478458049887E-2</v>
      </c>
      <c r="E15" s="3">
        <f t="shared" si="15"/>
        <v>0.1</v>
      </c>
      <c r="F15" s="3">
        <f t="shared" si="15"/>
        <v>0.11428571428571428</v>
      </c>
      <c r="G15" s="3">
        <f t="shared" si="15"/>
        <v>3.9426523297491037E-2</v>
      </c>
      <c r="H15" s="3">
        <f t="shared" si="15"/>
        <v>8.7301587301587297E-2</v>
      </c>
      <c r="I15" s="3">
        <f t="shared" si="15"/>
        <v>9.6605744125326368E-2</v>
      </c>
      <c r="J15" s="3">
        <f>+V15/V18</f>
        <v>0.08</v>
      </c>
      <c r="N15" s="7">
        <v>14</v>
      </c>
      <c r="O15" s="7">
        <v>30</v>
      </c>
      <c r="P15" s="7">
        <v>31</v>
      </c>
      <c r="Q15" s="7">
        <v>35</v>
      </c>
      <c r="R15" s="7">
        <v>32</v>
      </c>
      <c r="S15" s="7">
        <v>11</v>
      </c>
      <c r="T15" s="7">
        <v>22</v>
      </c>
      <c r="U15" s="8">
        <v>37</v>
      </c>
      <c r="V15" s="17">
        <f t="shared" si="12"/>
        <v>212</v>
      </c>
    </row>
    <row r="16" spans="1:22" x14ac:dyDescent="0.25">
      <c r="A16" t="s">
        <v>15</v>
      </c>
      <c r="B16" s="3">
        <f>+N16/N18</f>
        <v>6.4056939501779361E-2</v>
      </c>
      <c r="C16" s="3">
        <f t="shared" ref="C16:I16" si="16">+O16/O18</f>
        <v>0.27083333333333331</v>
      </c>
      <c r="D16" s="3">
        <f t="shared" si="16"/>
        <v>0.18140589569160998</v>
      </c>
      <c r="E16" s="3">
        <f t="shared" si="16"/>
        <v>0.17714285714285713</v>
      </c>
      <c r="F16" s="3">
        <f t="shared" si="16"/>
        <v>0.18928571428571428</v>
      </c>
      <c r="G16" s="3">
        <f t="shared" si="16"/>
        <v>0.12186379928315412</v>
      </c>
      <c r="H16" s="3">
        <f t="shared" si="16"/>
        <v>0.15873015873015872</v>
      </c>
      <c r="I16" s="3">
        <f t="shared" si="16"/>
        <v>0.10182767624020887</v>
      </c>
      <c r="J16" s="3">
        <f>+V16/V18</f>
        <v>0.16226415094339622</v>
      </c>
      <c r="K16" s="3">
        <v>6.3E-2</v>
      </c>
      <c r="L16" s="3">
        <v>5.0999999999999997E-2</v>
      </c>
      <c r="M16" s="3"/>
      <c r="N16" s="7">
        <v>18</v>
      </c>
      <c r="O16" s="7">
        <v>104</v>
      </c>
      <c r="P16" s="7">
        <v>80</v>
      </c>
      <c r="Q16" s="7">
        <v>62</v>
      </c>
      <c r="R16" s="7">
        <v>53</v>
      </c>
      <c r="S16" s="7">
        <v>34</v>
      </c>
      <c r="T16" s="7">
        <v>40</v>
      </c>
      <c r="U16" s="8">
        <v>39</v>
      </c>
      <c r="V16" s="17">
        <f t="shared" si="12"/>
        <v>430</v>
      </c>
    </row>
    <row r="17" spans="1:22" x14ac:dyDescent="0.25">
      <c r="A17" t="s">
        <v>11</v>
      </c>
      <c r="B17" s="3">
        <f>+N17/N18</f>
        <v>3.5587188612099648E-2</v>
      </c>
      <c r="C17" s="3">
        <f t="shared" ref="C17:I17" si="17">+O17/O18</f>
        <v>3.3854166666666664E-2</v>
      </c>
      <c r="D17" s="3">
        <f t="shared" si="17"/>
        <v>2.2675736961451247E-2</v>
      </c>
      <c r="E17" s="3">
        <f t="shared" si="17"/>
        <v>2.8571428571428571E-2</v>
      </c>
      <c r="F17" s="3">
        <f t="shared" si="17"/>
        <v>8.9285714285714288E-2</v>
      </c>
      <c r="G17" s="3">
        <f t="shared" si="17"/>
        <v>1.4336917562724014E-2</v>
      </c>
      <c r="H17" s="3">
        <f t="shared" si="17"/>
        <v>1.984126984126984E-2</v>
      </c>
      <c r="I17" s="3">
        <f t="shared" si="17"/>
        <v>2.6109660574412531E-2</v>
      </c>
      <c r="J17" s="3">
        <f>+V17/V18</f>
        <v>3.2830188679245281E-2</v>
      </c>
      <c r="K17" s="3">
        <v>1.6E-2</v>
      </c>
      <c r="L17" s="3">
        <v>4.0000000000000001E-3</v>
      </c>
      <c r="M17" s="3"/>
      <c r="N17" s="7">
        <v>10</v>
      </c>
      <c r="O17" s="7">
        <v>13</v>
      </c>
      <c r="P17" s="7">
        <v>10</v>
      </c>
      <c r="Q17" s="7">
        <v>10</v>
      </c>
      <c r="R17" s="7">
        <v>25</v>
      </c>
      <c r="S17" s="7">
        <v>4</v>
      </c>
      <c r="T17" s="7">
        <v>5</v>
      </c>
      <c r="U17" s="8">
        <v>10</v>
      </c>
      <c r="V17" s="17">
        <f t="shared" si="12"/>
        <v>87</v>
      </c>
    </row>
    <row r="18" spans="1:22" x14ac:dyDescent="0.25">
      <c r="B18">
        <f>SUM(B11:B17)</f>
        <v>1</v>
      </c>
      <c r="C18">
        <f t="shared" ref="C18:I18" si="18">SUM(C11:C17)</f>
        <v>0.99999999999999989</v>
      </c>
      <c r="D18">
        <f t="shared" si="18"/>
        <v>1</v>
      </c>
      <c r="E18">
        <f t="shared" si="18"/>
        <v>1</v>
      </c>
      <c r="F18">
        <f t="shared" si="18"/>
        <v>1</v>
      </c>
      <c r="G18">
        <f t="shared" si="18"/>
        <v>1</v>
      </c>
      <c r="H18">
        <f t="shared" si="18"/>
        <v>1</v>
      </c>
      <c r="I18">
        <f t="shared" si="18"/>
        <v>1</v>
      </c>
      <c r="J18" s="3">
        <f>SUM(J11:J17)</f>
        <v>0.99999999999999989</v>
      </c>
      <c r="N18" s="9">
        <f>SUM(N11:N17)</f>
        <v>281</v>
      </c>
      <c r="O18" s="9">
        <f t="shared" ref="O18:U18" si="19">SUM(O11:O17)</f>
        <v>384</v>
      </c>
      <c r="P18" s="9">
        <f t="shared" si="19"/>
        <v>441</v>
      </c>
      <c r="Q18" s="9">
        <f t="shared" si="19"/>
        <v>350</v>
      </c>
      <c r="R18" s="9">
        <f t="shared" si="19"/>
        <v>280</v>
      </c>
      <c r="S18" s="9">
        <f t="shared" si="19"/>
        <v>279</v>
      </c>
      <c r="T18" s="9">
        <f t="shared" si="19"/>
        <v>252</v>
      </c>
      <c r="U18" s="9">
        <f t="shared" si="19"/>
        <v>383</v>
      </c>
      <c r="V18" s="17">
        <f t="shared" si="12"/>
        <v>2650</v>
      </c>
    </row>
    <row r="19" spans="1:22" s="1" customFormat="1" x14ac:dyDescent="0.25">
      <c r="A19" s="1" t="s">
        <v>18</v>
      </c>
      <c r="B19" s="1" t="s">
        <v>4</v>
      </c>
      <c r="C19" s="1" t="s">
        <v>63</v>
      </c>
      <c r="D19" s="1" t="s">
        <v>65</v>
      </c>
      <c r="E19" s="1" t="s">
        <v>69</v>
      </c>
      <c r="F19" s="1" t="s">
        <v>71</v>
      </c>
      <c r="G19" s="1" t="s">
        <v>72</v>
      </c>
      <c r="H19" s="1" t="s">
        <v>73</v>
      </c>
      <c r="I19" s="1" t="s">
        <v>74</v>
      </c>
      <c r="J19" s="1" t="s">
        <v>113</v>
      </c>
      <c r="K19" s="1" t="s">
        <v>75</v>
      </c>
      <c r="L19" s="1" t="s">
        <v>79</v>
      </c>
      <c r="N19" s="5" t="s">
        <v>4</v>
      </c>
      <c r="O19" s="5" t="s">
        <v>63</v>
      </c>
      <c r="P19" s="5" t="s">
        <v>65</v>
      </c>
      <c r="Q19" s="5" t="s">
        <v>69</v>
      </c>
      <c r="R19" s="5" t="s">
        <v>71</v>
      </c>
      <c r="S19" s="5" t="s">
        <v>72</v>
      </c>
      <c r="T19" s="5" t="s">
        <v>73</v>
      </c>
      <c r="U19" s="6" t="s">
        <v>74</v>
      </c>
      <c r="V19" s="5"/>
    </row>
    <row r="20" spans="1:22" x14ac:dyDescent="0.25">
      <c r="A20" t="s">
        <v>19</v>
      </c>
      <c r="B20" s="3">
        <f>+N20/N25</f>
        <v>0.20996441281138789</v>
      </c>
      <c r="C20" s="3">
        <f t="shared" ref="C20:I20" si="20">+O20/O25</f>
        <v>0.40314136125654448</v>
      </c>
      <c r="D20" s="3">
        <f t="shared" si="20"/>
        <v>0.40589569160997735</v>
      </c>
      <c r="E20" s="3">
        <f t="shared" si="20"/>
        <v>0.42285714285714288</v>
      </c>
      <c r="F20" s="3">
        <f t="shared" si="20"/>
        <v>0.41428571428571431</v>
      </c>
      <c r="G20" s="3">
        <f t="shared" si="20"/>
        <v>0.33212996389891697</v>
      </c>
      <c r="H20" s="3">
        <f t="shared" si="20"/>
        <v>0.44841269841269843</v>
      </c>
      <c r="I20" s="3">
        <f t="shared" si="20"/>
        <v>0.23759791122715404</v>
      </c>
      <c r="J20" s="3">
        <f>+V20/V25</f>
        <v>0.35978835978835977</v>
      </c>
      <c r="L20" s="3">
        <v>0.59299999999999997</v>
      </c>
      <c r="N20" s="7">
        <v>59</v>
      </c>
      <c r="O20" s="7">
        <v>154</v>
      </c>
      <c r="P20" s="7">
        <v>179</v>
      </c>
      <c r="Q20" s="7">
        <v>148</v>
      </c>
      <c r="R20" s="7">
        <v>116</v>
      </c>
      <c r="S20" s="7">
        <v>92</v>
      </c>
      <c r="T20" s="7">
        <v>113</v>
      </c>
      <c r="U20" s="8">
        <v>91</v>
      </c>
      <c r="V20" s="7">
        <f>SUM(N20:U20)</f>
        <v>952</v>
      </c>
    </row>
    <row r="21" spans="1:22" x14ac:dyDescent="0.25">
      <c r="A21" t="s">
        <v>20</v>
      </c>
      <c r="B21" s="3">
        <f>+N21/N25</f>
        <v>0.61209964412811391</v>
      </c>
      <c r="C21" s="3">
        <f t="shared" ref="C21:I21" si="21">+O21/O25</f>
        <v>0.2486910994764398</v>
      </c>
      <c r="D21" s="3">
        <f t="shared" si="21"/>
        <v>0.34693877551020408</v>
      </c>
      <c r="E21" s="3">
        <f t="shared" si="21"/>
        <v>0.34285714285714286</v>
      </c>
      <c r="F21" s="3">
        <f t="shared" si="21"/>
        <v>0.21071428571428572</v>
      </c>
      <c r="G21" s="3">
        <f t="shared" si="21"/>
        <v>0.34296028880866425</v>
      </c>
      <c r="H21" s="3">
        <f t="shared" si="21"/>
        <v>0.21825396825396826</v>
      </c>
      <c r="I21" s="3">
        <f t="shared" si="21"/>
        <v>0.54830287206266315</v>
      </c>
      <c r="J21" s="3">
        <f>+V21/V25</f>
        <v>0.36243386243386244</v>
      </c>
      <c r="L21" s="3">
        <v>4.8000000000000001E-2</v>
      </c>
      <c r="N21" s="7">
        <v>172</v>
      </c>
      <c r="O21" s="7">
        <v>95</v>
      </c>
      <c r="P21" s="7">
        <v>153</v>
      </c>
      <c r="Q21" s="7">
        <v>120</v>
      </c>
      <c r="R21" s="7">
        <v>59</v>
      </c>
      <c r="S21" s="7">
        <v>95</v>
      </c>
      <c r="T21" s="7">
        <v>55</v>
      </c>
      <c r="U21" s="8">
        <v>210</v>
      </c>
      <c r="V21" s="7">
        <f t="shared" ref="V21:V24" si="22">SUM(N21:U21)</f>
        <v>959</v>
      </c>
    </row>
    <row r="22" spans="1:22" x14ac:dyDescent="0.25">
      <c r="A22" t="s">
        <v>11</v>
      </c>
      <c r="B22" s="3">
        <f>+N22/N25</f>
        <v>6.4056939501779361E-2</v>
      </c>
      <c r="C22" s="3">
        <f t="shared" ref="C22:I22" si="23">+O22/O25</f>
        <v>8.3769633507853408E-2</v>
      </c>
      <c r="D22" s="3">
        <f t="shared" si="23"/>
        <v>4.9886621315192746E-2</v>
      </c>
      <c r="E22" s="3">
        <f t="shared" si="23"/>
        <v>2.8571428571428571E-2</v>
      </c>
      <c r="F22" s="3">
        <f t="shared" si="23"/>
        <v>7.1428571428571425E-2</v>
      </c>
      <c r="G22" s="3">
        <f t="shared" si="23"/>
        <v>1.8050541516245487E-2</v>
      </c>
      <c r="H22" s="3">
        <f t="shared" si="23"/>
        <v>3.5714285714285712E-2</v>
      </c>
      <c r="I22" s="3">
        <f t="shared" si="23"/>
        <v>5.4830287206266322E-2</v>
      </c>
      <c r="J22" s="3">
        <f>+V22/V25</f>
        <v>5.1776266061980346E-2</v>
      </c>
      <c r="L22" s="3">
        <v>3.5999999999999997E-2</v>
      </c>
      <c r="N22" s="7">
        <v>18</v>
      </c>
      <c r="O22" s="7">
        <v>32</v>
      </c>
      <c r="P22" s="7">
        <v>22</v>
      </c>
      <c r="Q22" s="7">
        <v>10</v>
      </c>
      <c r="R22" s="7">
        <v>20</v>
      </c>
      <c r="S22" s="7">
        <v>5</v>
      </c>
      <c r="T22" s="7">
        <v>9</v>
      </c>
      <c r="U22" s="8">
        <v>21</v>
      </c>
      <c r="V22" s="7">
        <f t="shared" si="22"/>
        <v>137</v>
      </c>
    </row>
    <row r="23" spans="1:22" x14ac:dyDescent="0.25">
      <c r="A23" t="s">
        <v>21</v>
      </c>
      <c r="B23" s="3">
        <f>+N23/N25</f>
        <v>6.7615658362989328E-2</v>
      </c>
      <c r="C23" s="3">
        <f t="shared" ref="C23:I23" si="24">+O23/O25</f>
        <v>0.18586387434554974</v>
      </c>
      <c r="D23" s="3">
        <f t="shared" si="24"/>
        <v>0.15419501133786848</v>
      </c>
      <c r="E23" s="3">
        <f t="shared" si="24"/>
        <v>0.15142857142857144</v>
      </c>
      <c r="F23" s="3">
        <f t="shared" si="24"/>
        <v>0.23214285714285715</v>
      </c>
      <c r="G23" s="3">
        <f t="shared" si="24"/>
        <v>0.25270758122743681</v>
      </c>
      <c r="H23" s="3">
        <f t="shared" si="24"/>
        <v>0.21825396825396826</v>
      </c>
      <c r="I23" s="3">
        <f t="shared" si="24"/>
        <v>7.0496083550913843E-2</v>
      </c>
      <c r="J23" s="3">
        <f>+V23/V25</f>
        <v>0.1617535903250189</v>
      </c>
      <c r="L23" s="3">
        <v>0.251</v>
      </c>
      <c r="N23" s="7">
        <v>19</v>
      </c>
      <c r="O23" s="7">
        <v>71</v>
      </c>
      <c r="P23" s="7">
        <v>68</v>
      </c>
      <c r="Q23" s="7">
        <v>53</v>
      </c>
      <c r="R23" s="7">
        <v>65</v>
      </c>
      <c r="S23" s="7">
        <v>70</v>
      </c>
      <c r="T23" s="7">
        <v>55</v>
      </c>
      <c r="U23" s="8">
        <v>27</v>
      </c>
      <c r="V23" s="7">
        <f t="shared" si="22"/>
        <v>428</v>
      </c>
    </row>
    <row r="24" spans="1:22" x14ac:dyDescent="0.25">
      <c r="A24" t="s">
        <v>22</v>
      </c>
      <c r="B24" s="3">
        <f>+N24/N25</f>
        <v>4.6263345195729534E-2</v>
      </c>
      <c r="C24" s="3">
        <f t="shared" ref="C24:I24" si="25">+O24/O25</f>
        <v>7.8534031413612565E-2</v>
      </c>
      <c r="D24" s="3">
        <f t="shared" si="25"/>
        <v>4.3083900226757371E-2</v>
      </c>
      <c r="E24" s="3">
        <f t="shared" si="25"/>
        <v>5.4285714285714284E-2</v>
      </c>
      <c r="F24" s="3">
        <f t="shared" si="25"/>
        <v>7.1428571428571425E-2</v>
      </c>
      <c r="G24" s="3">
        <f t="shared" si="25"/>
        <v>5.4151624548736461E-2</v>
      </c>
      <c r="H24" s="3">
        <f t="shared" si="25"/>
        <v>7.9365079365079361E-2</v>
      </c>
      <c r="I24" s="3">
        <f t="shared" si="25"/>
        <v>8.877284595300261E-2</v>
      </c>
      <c r="J24" s="3">
        <f>+V24/V25</f>
        <v>6.4247921390778534E-2</v>
      </c>
      <c r="L24" s="3">
        <v>7.1999999999999995E-2</v>
      </c>
      <c r="N24" s="7">
        <v>13</v>
      </c>
      <c r="O24" s="7">
        <v>30</v>
      </c>
      <c r="P24" s="7">
        <v>19</v>
      </c>
      <c r="Q24" s="7">
        <v>19</v>
      </c>
      <c r="R24" s="7">
        <v>20</v>
      </c>
      <c r="S24" s="7">
        <v>15</v>
      </c>
      <c r="T24" s="7">
        <v>20</v>
      </c>
      <c r="U24" s="8">
        <v>34</v>
      </c>
      <c r="V24" s="7">
        <f t="shared" si="22"/>
        <v>170</v>
      </c>
    </row>
    <row r="25" spans="1:22" x14ac:dyDescent="0.25">
      <c r="B25">
        <f>SUM(B20:B24)</f>
        <v>1</v>
      </c>
      <c r="J25" s="3">
        <f>SUM(J20:J24)</f>
        <v>1</v>
      </c>
      <c r="L25" s="3">
        <f>SUM(L20:L24)</f>
        <v>1</v>
      </c>
      <c r="N25" s="9">
        <f>SUM(N20:N24)</f>
        <v>281</v>
      </c>
      <c r="O25" s="9">
        <f t="shared" ref="O25:U25" si="26">SUM(O20:O24)</f>
        <v>382</v>
      </c>
      <c r="P25" s="9">
        <f t="shared" si="26"/>
        <v>441</v>
      </c>
      <c r="Q25" s="9">
        <f t="shared" si="26"/>
        <v>350</v>
      </c>
      <c r="R25" s="9">
        <f t="shared" si="26"/>
        <v>280</v>
      </c>
      <c r="S25" s="9">
        <f t="shared" si="26"/>
        <v>277</v>
      </c>
      <c r="T25" s="9">
        <f t="shared" si="26"/>
        <v>252</v>
      </c>
      <c r="U25" s="9">
        <f t="shared" si="26"/>
        <v>383</v>
      </c>
      <c r="V25" s="9">
        <f>SUM(V20:V24)</f>
        <v>2646</v>
      </c>
    </row>
    <row r="26" spans="1:22" s="1" customFormat="1" x14ac:dyDescent="0.25">
      <c r="A26" s="1" t="s">
        <v>23</v>
      </c>
      <c r="B26" s="1" t="s">
        <v>4</v>
      </c>
      <c r="C26" s="1" t="s">
        <v>63</v>
      </c>
      <c r="D26" s="1" t="s">
        <v>65</v>
      </c>
      <c r="E26" s="1" t="s">
        <v>69</v>
      </c>
      <c r="F26" s="1" t="s">
        <v>71</v>
      </c>
      <c r="G26" s="1" t="s">
        <v>72</v>
      </c>
      <c r="H26" s="1" t="s">
        <v>73</v>
      </c>
      <c r="I26" s="1" t="s">
        <v>74</v>
      </c>
      <c r="J26" s="1" t="s">
        <v>117</v>
      </c>
      <c r="K26" s="1" t="s">
        <v>75</v>
      </c>
      <c r="L26" s="1" t="s">
        <v>76</v>
      </c>
      <c r="N26" s="5" t="s">
        <v>4</v>
      </c>
      <c r="O26" s="5" t="s">
        <v>63</v>
      </c>
      <c r="P26" s="5" t="s">
        <v>65</v>
      </c>
      <c r="Q26" s="5" t="s">
        <v>69</v>
      </c>
      <c r="R26" s="5" t="s">
        <v>71</v>
      </c>
      <c r="S26" s="5" t="s">
        <v>72</v>
      </c>
      <c r="T26" s="5" t="s">
        <v>73</v>
      </c>
      <c r="U26" s="6" t="s">
        <v>74</v>
      </c>
      <c r="V26" s="5"/>
    </row>
    <row r="27" spans="1:22" x14ac:dyDescent="0.25">
      <c r="A27" t="s">
        <v>24</v>
      </c>
      <c r="B27" s="3">
        <f>+N27/N36</f>
        <v>0.16402116402116401</v>
      </c>
      <c r="C27" s="3">
        <f t="shared" ref="C27:I27" si="27">+O27/O36</f>
        <v>0.31135531135531136</v>
      </c>
      <c r="D27" s="3">
        <f t="shared" si="27"/>
        <v>0.27476038338658149</v>
      </c>
      <c r="E27" s="3">
        <f t="shared" si="27"/>
        <v>0.25196850393700787</v>
      </c>
      <c r="F27" s="3">
        <f t="shared" si="27"/>
        <v>0.28019323671497587</v>
      </c>
      <c r="G27" s="3">
        <f t="shared" si="27"/>
        <v>0.30645161290322581</v>
      </c>
      <c r="H27" s="3">
        <f t="shared" si="27"/>
        <v>0.37037037037037035</v>
      </c>
      <c r="I27" s="3">
        <f t="shared" si="27"/>
        <v>0.29961089494163423</v>
      </c>
      <c r="J27" s="3">
        <f>+V27/V36</f>
        <v>0.28265524625267668</v>
      </c>
      <c r="K27" s="3">
        <v>0.2427</v>
      </c>
      <c r="N27" s="7">
        <v>31</v>
      </c>
      <c r="O27" s="7">
        <v>85</v>
      </c>
      <c r="P27" s="7">
        <v>86</v>
      </c>
      <c r="Q27" s="7">
        <v>64</v>
      </c>
      <c r="R27" s="7">
        <v>58</v>
      </c>
      <c r="S27" s="7">
        <v>57</v>
      </c>
      <c r="T27" s="7">
        <v>70</v>
      </c>
      <c r="U27" s="8">
        <v>77</v>
      </c>
      <c r="V27" s="7">
        <f>SUM(N27:U27)</f>
        <v>528</v>
      </c>
    </row>
    <row r="28" spans="1:22" x14ac:dyDescent="0.25">
      <c r="A28" t="s">
        <v>25</v>
      </c>
      <c r="B28" s="3">
        <f>+N28/N36</f>
        <v>9.5238095238095233E-2</v>
      </c>
      <c r="C28" s="3">
        <f t="shared" ref="C28:I28" si="28">+O28/O36</f>
        <v>0.14652014652014653</v>
      </c>
      <c r="D28" s="3">
        <f t="shared" si="28"/>
        <v>0.15654952076677317</v>
      </c>
      <c r="E28" s="3">
        <f t="shared" si="28"/>
        <v>0.16929133858267717</v>
      </c>
      <c r="F28" s="3">
        <f t="shared" si="28"/>
        <v>9.6618357487922704E-2</v>
      </c>
      <c r="G28" s="3">
        <f t="shared" si="28"/>
        <v>8.6021505376344093E-2</v>
      </c>
      <c r="H28" s="3">
        <f t="shared" si="28"/>
        <v>0.1164021164021164</v>
      </c>
      <c r="I28" s="3">
        <f t="shared" si="28"/>
        <v>0.12062256809338522</v>
      </c>
      <c r="J28" s="3">
        <f>+V28/V36</f>
        <v>0.12794432548179871</v>
      </c>
      <c r="K28" s="3">
        <v>9.8100000000000007E-2</v>
      </c>
      <c r="N28" s="7">
        <v>18</v>
      </c>
      <c r="O28" s="7">
        <v>40</v>
      </c>
      <c r="P28" s="7">
        <v>49</v>
      </c>
      <c r="Q28" s="7">
        <v>43</v>
      </c>
      <c r="R28" s="7">
        <v>20</v>
      </c>
      <c r="S28" s="7">
        <v>16</v>
      </c>
      <c r="T28" s="7">
        <v>22</v>
      </c>
      <c r="U28" s="8">
        <v>31</v>
      </c>
      <c r="V28" s="7">
        <f t="shared" ref="V28:V35" si="29">SUM(N28:U28)</f>
        <v>239</v>
      </c>
    </row>
    <row r="29" spans="1:22" x14ac:dyDescent="0.25">
      <c r="A29" t="s">
        <v>26</v>
      </c>
      <c r="B29" s="3">
        <f>+N29/N36</f>
        <v>4.2328042328042326E-2</v>
      </c>
      <c r="C29" s="3">
        <f t="shared" ref="C29:I29" si="30">+O29/O36</f>
        <v>6.2271062271062272E-2</v>
      </c>
      <c r="D29" s="3">
        <f t="shared" si="30"/>
        <v>5.7507987220447282E-2</v>
      </c>
      <c r="E29" s="3">
        <f t="shared" si="30"/>
        <v>6.6929133858267723E-2</v>
      </c>
      <c r="F29" s="3">
        <f t="shared" si="30"/>
        <v>7.2463768115942032E-2</v>
      </c>
      <c r="G29" s="3">
        <f t="shared" si="30"/>
        <v>5.9139784946236562E-2</v>
      </c>
      <c r="H29" s="3">
        <f t="shared" si="30"/>
        <v>6.8783068783068779E-2</v>
      </c>
      <c r="I29" s="3">
        <f t="shared" si="30"/>
        <v>0.10505836575875487</v>
      </c>
      <c r="J29" s="3">
        <f>+V29/V36</f>
        <v>6.7451820128479653E-2</v>
      </c>
      <c r="K29" s="3">
        <v>5.6599999999999998E-2</v>
      </c>
      <c r="N29" s="7">
        <v>8</v>
      </c>
      <c r="O29" s="7">
        <v>17</v>
      </c>
      <c r="P29" s="7">
        <v>18</v>
      </c>
      <c r="Q29" s="7">
        <v>17</v>
      </c>
      <c r="R29" s="7">
        <v>15</v>
      </c>
      <c r="S29" s="7">
        <v>11</v>
      </c>
      <c r="T29" s="7">
        <v>13</v>
      </c>
      <c r="U29" s="8">
        <v>27</v>
      </c>
      <c r="V29" s="7">
        <f t="shared" si="29"/>
        <v>126</v>
      </c>
    </row>
    <row r="30" spans="1:22" x14ac:dyDescent="0.25">
      <c r="A30" t="s">
        <v>27</v>
      </c>
      <c r="B30" s="3">
        <f>+N30/N36</f>
        <v>0.13227513227513227</v>
      </c>
      <c r="C30" s="3">
        <f t="shared" ref="C30:I30" si="31">+O30/O36</f>
        <v>0.15018315018315018</v>
      </c>
      <c r="D30" s="3">
        <f t="shared" si="31"/>
        <v>0.13738019169329074</v>
      </c>
      <c r="E30" s="3">
        <f t="shared" si="31"/>
        <v>8.2677165354330714E-2</v>
      </c>
      <c r="F30" s="3">
        <f t="shared" si="31"/>
        <v>0.17391304347826086</v>
      </c>
      <c r="G30" s="3">
        <f t="shared" si="31"/>
        <v>0.16129032258064516</v>
      </c>
      <c r="H30" s="3">
        <f t="shared" si="31"/>
        <v>8.9947089947089942E-2</v>
      </c>
      <c r="I30" s="3">
        <f t="shared" si="31"/>
        <v>8.171206225680934E-2</v>
      </c>
      <c r="J30" s="3">
        <f>+V30/V36</f>
        <v>0.12526766595289079</v>
      </c>
      <c r="K30" s="3">
        <v>7.6100000000000001E-2</v>
      </c>
      <c r="N30" s="7">
        <v>25</v>
      </c>
      <c r="O30" s="7">
        <v>41</v>
      </c>
      <c r="P30" s="7">
        <v>43</v>
      </c>
      <c r="Q30" s="7">
        <v>21</v>
      </c>
      <c r="R30" s="7">
        <v>36</v>
      </c>
      <c r="S30" s="7">
        <v>30</v>
      </c>
      <c r="T30" s="7">
        <v>17</v>
      </c>
      <c r="U30" s="8">
        <v>21</v>
      </c>
      <c r="V30" s="7">
        <f t="shared" si="29"/>
        <v>234</v>
      </c>
    </row>
    <row r="31" spans="1:22" x14ac:dyDescent="0.25">
      <c r="A31" t="s">
        <v>28</v>
      </c>
      <c r="B31" s="3">
        <f>+N31/N36</f>
        <v>0.30158730158730157</v>
      </c>
      <c r="C31" s="3">
        <f t="shared" ref="C31:I31" si="32">+O31/O36</f>
        <v>0.11355311355311355</v>
      </c>
      <c r="D31" s="3">
        <f t="shared" si="32"/>
        <v>0.12140575079872204</v>
      </c>
      <c r="E31" s="3">
        <f t="shared" si="32"/>
        <v>0.16141732283464566</v>
      </c>
      <c r="F31" s="3">
        <f t="shared" si="32"/>
        <v>0.10628019323671498</v>
      </c>
      <c r="G31" s="3">
        <f t="shared" si="32"/>
        <v>0.10215053763440861</v>
      </c>
      <c r="H31" s="3">
        <f t="shared" si="32"/>
        <v>8.4656084656084651E-2</v>
      </c>
      <c r="I31" s="3">
        <f t="shared" si="32"/>
        <v>0.14396887159533073</v>
      </c>
      <c r="J31" s="3">
        <f>+V31/V36</f>
        <v>0.13972162740899358</v>
      </c>
      <c r="K31" s="3">
        <v>0.19420000000000001</v>
      </c>
      <c r="N31" s="7">
        <v>57</v>
      </c>
      <c r="O31" s="7">
        <v>31</v>
      </c>
      <c r="P31" s="7">
        <v>38</v>
      </c>
      <c r="Q31" s="7">
        <v>41</v>
      </c>
      <c r="R31" s="7">
        <v>22</v>
      </c>
      <c r="S31" s="7">
        <v>19</v>
      </c>
      <c r="T31" s="7">
        <v>16</v>
      </c>
      <c r="U31" s="8">
        <v>37</v>
      </c>
      <c r="V31" s="7">
        <f t="shared" si="29"/>
        <v>261</v>
      </c>
    </row>
    <row r="32" spans="1:22" x14ac:dyDescent="0.25">
      <c r="A32" t="s">
        <v>29</v>
      </c>
      <c r="B32" s="3">
        <f>+N32/N36</f>
        <v>4.2328042328042326E-2</v>
      </c>
      <c r="C32" s="3">
        <f t="shared" ref="C32:I32" si="33">+O32/O36</f>
        <v>1.4652014652014652E-2</v>
      </c>
      <c r="D32" s="3">
        <f t="shared" si="33"/>
        <v>6.3897763578274758E-2</v>
      </c>
      <c r="E32" s="3">
        <f t="shared" si="33"/>
        <v>4.7244094488188976E-2</v>
      </c>
      <c r="F32" s="3">
        <f t="shared" si="33"/>
        <v>3.3816425120772944E-2</v>
      </c>
      <c r="G32" s="3">
        <f t="shared" si="33"/>
        <v>3.7634408602150539E-2</v>
      </c>
      <c r="H32" s="3">
        <f t="shared" si="33"/>
        <v>3.1746031746031744E-2</v>
      </c>
      <c r="I32" s="3">
        <f t="shared" si="33"/>
        <v>3.1128404669260701E-2</v>
      </c>
      <c r="J32" s="3">
        <f>+V32/V36</f>
        <v>3.8543897216274089E-2</v>
      </c>
      <c r="K32" s="3">
        <v>8.1600000000000006E-2</v>
      </c>
      <c r="N32" s="7">
        <v>8</v>
      </c>
      <c r="O32" s="7">
        <v>4</v>
      </c>
      <c r="P32" s="7">
        <v>20</v>
      </c>
      <c r="Q32" s="7">
        <v>12</v>
      </c>
      <c r="R32" s="7">
        <v>7</v>
      </c>
      <c r="S32" s="7">
        <v>7</v>
      </c>
      <c r="T32" s="7">
        <v>6</v>
      </c>
      <c r="U32" s="8">
        <v>8</v>
      </c>
      <c r="V32" s="7">
        <f t="shared" si="29"/>
        <v>72</v>
      </c>
    </row>
    <row r="33" spans="1:22" x14ac:dyDescent="0.25">
      <c r="A33" t="s">
        <v>30</v>
      </c>
      <c r="B33" s="3">
        <f>+N33/N36</f>
        <v>0.1111111111111111</v>
      </c>
      <c r="C33" s="3">
        <f t="shared" ref="C33:I33" si="34">+O33/O36</f>
        <v>8.4249084249084255E-2</v>
      </c>
      <c r="D33" s="3">
        <f t="shared" si="34"/>
        <v>6.7092651757188496E-2</v>
      </c>
      <c r="E33" s="3">
        <f t="shared" si="34"/>
        <v>8.6614173228346455E-2</v>
      </c>
      <c r="F33" s="3">
        <f t="shared" si="34"/>
        <v>9.1787439613526575E-2</v>
      </c>
      <c r="G33" s="3">
        <f t="shared" si="34"/>
        <v>0.13440860215053763</v>
      </c>
      <c r="H33" s="3">
        <f t="shared" si="34"/>
        <v>0.10582010582010581</v>
      </c>
      <c r="I33" s="3">
        <f t="shared" si="34"/>
        <v>0.12840466926070038</v>
      </c>
      <c r="J33" s="3">
        <f>+V33/V36</f>
        <v>9.8501070663811557E-2</v>
      </c>
      <c r="K33" s="3">
        <v>0.15590000000000001</v>
      </c>
      <c r="N33" s="7">
        <v>21</v>
      </c>
      <c r="O33" s="7">
        <v>23</v>
      </c>
      <c r="P33" s="7">
        <v>21</v>
      </c>
      <c r="Q33" s="7">
        <v>22</v>
      </c>
      <c r="R33" s="7">
        <v>19</v>
      </c>
      <c r="S33" s="7">
        <v>25</v>
      </c>
      <c r="T33" s="7">
        <v>20</v>
      </c>
      <c r="U33" s="8">
        <v>33</v>
      </c>
      <c r="V33" s="7">
        <f t="shared" si="29"/>
        <v>184</v>
      </c>
    </row>
    <row r="34" spans="1:22" x14ac:dyDescent="0.25">
      <c r="A34" t="s">
        <v>31</v>
      </c>
      <c r="B34" s="3">
        <f>+N34/N36</f>
        <v>3.7037037037037035E-2</v>
      </c>
      <c r="C34" s="3">
        <f t="shared" ref="C34:I34" si="35">+O34/O36</f>
        <v>6.2271062271062272E-2</v>
      </c>
      <c r="D34" s="3">
        <f t="shared" si="35"/>
        <v>7.3482428115015971E-2</v>
      </c>
      <c r="E34" s="3">
        <f t="shared" si="35"/>
        <v>3.1496062992125984E-2</v>
      </c>
      <c r="F34" s="3">
        <f t="shared" si="35"/>
        <v>7.2463768115942032E-2</v>
      </c>
      <c r="G34" s="3">
        <f t="shared" si="35"/>
        <v>4.3010752688172046E-2</v>
      </c>
      <c r="H34" s="3">
        <f t="shared" si="35"/>
        <v>5.8201058201058198E-2</v>
      </c>
      <c r="I34" s="3">
        <f t="shared" si="35"/>
        <v>3.1128404669260701E-2</v>
      </c>
      <c r="J34" s="3">
        <f>+V34/V36</f>
        <v>5.1927194860813708E-2</v>
      </c>
      <c r="K34" s="3">
        <v>6.93E-2</v>
      </c>
      <c r="N34" s="7">
        <v>7</v>
      </c>
      <c r="O34" s="7">
        <v>17</v>
      </c>
      <c r="P34" s="7">
        <v>23</v>
      </c>
      <c r="Q34" s="7">
        <v>8</v>
      </c>
      <c r="R34" s="7">
        <v>15</v>
      </c>
      <c r="S34" s="7">
        <v>8</v>
      </c>
      <c r="T34" s="7">
        <v>11</v>
      </c>
      <c r="U34" s="8">
        <v>8</v>
      </c>
      <c r="V34" s="7">
        <f t="shared" si="29"/>
        <v>97</v>
      </c>
    </row>
    <row r="35" spans="1:22" x14ac:dyDescent="0.25">
      <c r="A35" t="s">
        <v>11</v>
      </c>
      <c r="B35" s="3">
        <f>+N35/N36</f>
        <v>7.407407407407407E-2</v>
      </c>
      <c r="C35" s="3">
        <f t="shared" ref="C35:I35" si="36">+O35/O36</f>
        <v>5.4945054945054944E-2</v>
      </c>
      <c r="D35" s="3">
        <f t="shared" si="36"/>
        <v>4.7923322683706068E-2</v>
      </c>
      <c r="E35" s="3">
        <f t="shared" si="36"/>
        <v>0.10236220472440945</v>
      </c>
      <c r="F35" s="3">
        <f t="shared" si="36"/>
        <v>7.2463768115942032E-2</v>
      </c>
      <c r="G35" s="3">
        <f t="shared" si="36"/>
        <v>6.9892473118279563E-2</v>
      </c>
      <c r="H35" s="3">
        <f t="shared" si="36"/>
        <v>7.407407407407407E-2</v>
      </c>
      <c r="I35" s="3">
        <f t="shared" si="36"/>
        <v>5.8365758754863814E-2</v>
      </c>
      <c r="J35" s="3">
        <f>+V35/V36</f>
        <v>6.7987152034261242E-2</v>
      </c>
      <c r="K35" s="3">
        <v>9.3299999999999994E-2</v>
      </c>
      <c r="N35" s="7">
        <v>14</v>
      </c>
      <c r="O35" s="7">
        <v>15</v>
      </c>
      <c r="P35" s="7">
        <v>15</v>
      </c>
      <c r="Q35" s="7">
        <v>26</v>
      </c>
      <c r="R35" s="7">
        <v>15</v>
      </c>
      <c r="S35" s="7">
        <v>13</v>
      </c>
      <c r="T35" s="7">
        <v>14</v>
      </c>
      <c r="U35" s="8">
        <v>15</v>
      </c>
      <c r="V35" s="7">
        <f t="shared" si="29"/>
        <v>127</v>
      </c>
    </row>
    <row r="36" spans="1:22" x14ac:dyDescent="0.25">
      <c r="B36">
        <f>SUM(B27:B35)</f>
        <v>0.99999999999999989</v>
      </c>
      <c r="C36">
        <f t="shared" ref="C36:I36" si="37">SUM(C27:C35)</f>
        <v>1</v>
      </c>
      <c r="D36">
        <f t="shared" si="37"/>
        <v>1</v>
      </c>
      <c r="E36">
        <f t="shared" si="37"/>
        <v>1</v>
      </c>
      <c r="F36">
        <f t="shared" si="37"/>
        <v>1</v>
      </c>
      <c r="G36">
        <f t="shared" si="37"/>
        <v>1</v>
      </c>
      <c r="H36">
        <f t="shared" si="37"/>
        <v>1</v>
      </c>
      <c r="I36">
        <f t="shared" si="37"/>
        <v>1</v>
      </c>
      <c r="J36" s="3">
        <f>SUM(J27:J35)</f>
        <v>1</v>
      </c>
      <c r="N36" s="9">
        <f>SUM(N27:N35)</f>
        <v>189</v>
      </c>
      <c r="O36" s="9">
        <f t="shared" ref="O36:U36" si="38">SUM(O27:O35)</f>
        <v>273</v>
      </c>
      <c r="P36" s="9">
        <f t="shared" si="38"/>
        <v>313</v>
      </c>
      <c r="Q36" s="9">
        <f t="shared" si="38"/>
        <v>254</v>
      </c>
      <c r="R36" s="9">
        <f t="shared" si="38"/>
        <v>207</v>
      </c>
      <c r="S36" s="9">
        <f t="shared" si="38"/>
        <v>186</v>
      </c>
      <c r="T36" s="9">
        <f t="shared" si="38"/>
        <v>189</v>
      </c>
      <c r="U36" s="9">
        <f t="shared" si="38"/>
        <v>257</v>
      </c>
      <c r="V36" s="9">
        <f>SUM(V27:V35)</f>
        <v>1868</v>
      </c>
    </row>
    <row r="37" spans="1:22" s="1" customFormat="1" x14ac:dyDescent="0.25">
      <c r="A37" s="1" t="s">
        <v>32</v>
      </c>
      <c r="B37" s="1" t="s">
        <v>4</v>
      </c>
      <c r="C37" s="1" t="s">
        <v>63</v>
      </c>
      <c r="D37" s="1" t="s">
        <v>65</v>
      </c>
      <c r="E37" s="1" t="s">
        <v>69</v>
      </c>
      <c r="F37" s="1" t="s">
        <v>71</v>
      </c>
      <c r="G37" s="1" t="s">
        <v>72</v>
      </c>
      <c r="H37" s="1" t="s">
        <v>73</v>
      </c>
      <c r="I37" s="1" t="s">
        <v>74</v>
      </c>
      <c r="J37" s="1" t="s">
        <v>116</v>
      </c>
      <c r="K37" s="1" t="s">
        <v>75</v>
      </c>
      <c r="L37" s="1" t="s">
        <v>76</v>
      </c>
      <c r="N37" s="5" t="s">
        <v>4</v>
      </c>
      <c r="O37" s="5" t="s">
        <v>63</v>
      </c>
      <c r="P37" s="5" t="s">
        <v>65</v>
      </c>
      <c r="Q37" s="5" t="s">
        <v>69</v>
      </c>
      <c r="R37" s="5" t="s">
        <v>71</v>
      </c>
      <c r="S37" s="5" t="s">
        <v>72</v>
      </c>
      <c r="T37" s="5" t="s">
        <v>73</v>
      </c>
      <c r="U37" s="6" t="s">
        <v>74</v>
      </c>
      <c r="V37" s="5"/>
    </row>
    <row r="38" spans="1:22" x14ac:dyDescent="0.25">
      <c r="A38" t="s">
        <v>70</v>
      </c>
      <c r="B38" s="3">
        <f>+N38/N55</f>
        <v>0</v>
      </c>
      <c r="C38" s="3">
        <f t="shared" ref="C38:I38" si="39">+O38/O55</f>
        <v>0</v>
      </c>
      <c r="D38" s="3">
        <f t="shared" si="39"/>
        <v>0</v>
      </c>
      <c r="E38" s="3">
        <f t="shared" si="39"/>
        <v>0</v>
      </c>
      <c r="F38" s="3">
        <f t="shared" si="39"/>
        <v>0</v>
      </c>
      <c r="G38" s="3">
        <f t="shared" si="39"/>
        <v>1.1494252873563218E-2</v>
      </c>
      <c r="H38" s="3">
        <f t="shared" si="39"/>
        <v>0</v>
      </c>
      <c r="I38" s="3">
        <f t="shared" si="39"/>
        <v>0</v>
      </c>
      <c r="J38" s="3">
        <f>+V38/V55</f>
        <v>1.0460251046025104E-3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1</v>
      </c>
      <c r="T38" s="7">
        <v>0</v>
      </c>
      <c r="U38" s="8">
        <v>0</v>
      </c>
      <c r="V38" s="7">
        <f>SUM(N38:U38)</f>
        <v>1</v>
      </c>
    </row>
    <row r="39" spans="1:22" x14ac:dyDescent="0.25">
      <c r="A39" t="s">
        <v>33</v>
      </c>
      <c r="B39" s="3">
        <f>+N39/N55</f>
        <v>5.2631578947368418E-2</v>
      </c>
      <c r="C39" s="3">
        <f t="shared" ref="C39:I39" si="40">+O39/O55</f>
        <v>6.7114093959731544E-2</v>
      </c>
      <c r="D39" s="3">
        <f t="shared" si="40"/>
        <v>9.815950920245399E-2</v>
      </c>
      <c r="E39" s="3">
        <f t="shared" si="40"/>
        <v>0.11811023622047244</v>
      </c>
      <c r="F39" s="3">
        <f t="shared" si="40"/>
        <v>2.9411764705882353E-2</v>
      </c>
      <c r="G39" s="3">
        <f t="shared" si="40"/>
        <v>8.0459770114942528E-2</v>
      </c>
      <c r="H39" s="3">
        <f t="shared" si="40"/>
        <v>6.8376068376068383E-2</v>
      </c>
      <c r="I39" s="3">
        <f t="shared" si="40"/>
        <v>0.14074074074074075</v>
      </c>
      <c r="J39" s="3">
        <f>+V39/V55</f>
        <v>8.5774058577405859E-2</v>
      </c>
      <c r="N39" s="7">
        <v>4</v>
      </c>
      <c r="O39" s="7">
        <v>10</v>
      </c>
      <c r="P39" s="7">
        <v>16</v>
      </c>
      <c r="Q39" s="7">
        <v>15</v>
      </c>
      <c r="R39" s="7">
        <v>3</v>
      </c>
      <c r="S39" s="7">
        <v>7</v>
      </c>
      <c r="T39" s="7">
        <v>8</v>
      </c>
      <c r="U39" s="8">
        <v>19</v>
      </c>
      <c r="V39" s="7">
        <f t="shared" ref="V39:V54" si="41">SUM(N39:U39)</f>
        <v>82</v>
      </c>
    </row>
    <row r="40" spans="1:22" x14ac:dyDescent="0.25">
      <c r="A40" t="s">
        <v>34</v>
      </c>
      <c r="B40" s="3">
        <f>+N40/N55</f>
        <v>1.3157894736842105E-2</v>
      </c>
      <c r="C40" s="3">
        <f t="shared" ref="C40:I40" si="42">+O40/O55</f>
        <v>1.3422818791946308E-2</v>
      </c>
      <c r="D40" s="3">
        <f t="shared" si="42"/>
        <v>1.2269938650306749E-2</v>
      </c>
      <c r="E40" s="3">
        <f t="shared" si="42"/>
        <v>7.874015748031496E-3</v>
      </c>
      <c r="F40" s="3">
        <f t="shared" si="42"/>
        <v>9.8039215686274508E-3</v>
      </c>
      <c r="G40" s="3">
        <f t="shared" si="42"/>
        <v>1.1494252873563218E-2</v>
      </c>
      <c r="H40" s="3">
        <f t="shared" si="42"/>
        <v>1.7094017094017096E-2</v>
      </c>
      <c r="I40" s="3">
        <f t="shared" si="42"/>
        <v>0</v>
      </c>
      <c r="J40" s="3">
        <f>+V40/V55</f>
        <v>1.0460251046025104E-2</v>
      </c>
      <c r="N40" s="7">
        <v>1</v>
      </c>
      <c r="O40" s="7">
        <v>2</v>
      </c>
      <c r="P40" s="7">
        <v>2</v>
      </c>
      <c r="Q40" s="7">
        <v>1</v>
      </c>
      <c r="R40" s="7">
        <v>1</v>
      </c>
      <c r="S40" s="7">
        <v>1</v>
      </c>
      <c r="T40" s="7">
        <v>2</v>
      </c>
      <c r="U40" s="8">
        <v>0</v>
      </c>
      <c r="V40" s="7">
        <f t="shared" si="41"/>
        <v>10</v>
      </c>
    </row>
    <row r="41" spans="1:22" x14ac:dyDescent="0.25">
      <c r="A41" t="s">
        <v>66</v>
      </c>
      <c r="B41" s="3">
        <f>+N41/N55</f>
        <v>0</v>
      </c>
      <c r="C41" s="3">
        <f t="shared" ref="C41:I41" si="43">+O41/O55</f>
        <v>0</v>
      </c>
      <c r="D41" s="3">
        <f t="shared" si="43"/>
        <v>6.1349693251533744E-3</v>
      </c>
      <c r="E41" s="3">
        <f t="shared" si="43"/>
        <v>0</v>
      </c>
      <c r="F41" s="3">
        <f t="shared" si="43"/>
        <v>9.8039215686274508E-3</v>
      </c>
      <c r="G41" s="3">
        <f t="shared" si="43"/>
        <v>0</v>
      </c>
      <c r="H41" s="3">
        <f t="shared" si="43"/>
        <v>0</v>
      </c>
      <c r="I41" s="3">
        <f t="shared" si="43"/>
        <v>0</v>
      </c>
      <c r="J41" s="3">
        <f>+V41/V55</f>
        <v>2.0920502092050207E-3</v>
      </c>
      <c r="N41" s="7">
        <v>0</v>
      </c>
      <c r="O41" s="7">
        <v>0</v>
      </c>
      <c r="P41" s="7">
        <v>1</v>
      </c>
      <c r="Q41" s="7">
        <v>0</v>
      </c>
      <c r="R41" s="7">
        <v>1</v>
      </c>
      <c r="S41" s="7">
        <v>0</v>
      </c>
      <c r="T41" s="7">
        <v>0</v>
      </c>
      <c r="U41" s="8">
        <v>0</v>
      </c>
      <c r="V41" s="7">
        <f t="shared" si="41"/>
        <v>2</v>
      </c>
    </row>
    <row r="42" spans="1:22" x14ac:dyDescent="0.25">
      <c r="A42" t="s">
        <v>35</v>
      </c>
      <c r="B42" s="3">
        <f>+N42/N55</f>
        <v>2.6315789473684209E-2</v>
      </c>
      <c r="C42" s="3">
        <f t="shared" ref="C42:I42" si="44">+O42/O55</f>
        <v>3.3557046979865772E-2</v>
      </c>
      <c r="D42" s="3">
        <f t="shared" si="44"/>
        <v>6.1349693251533742E-2</v>
      </c>
      <c r="E42" s="3">
        <f t="shared" si="44"/>
        <v>4.7244094488188976E-2</v>
      </c>
      <c r="F42" s="3">
        <f t="shared" si="44"/>
        <v>2.9411764705882353E-2</v>
      </c>
      <c r="G42" s="3">
        <f t="shared" si="44"/>
        <v>5.7471264367816091E-2</v>
      </c>
      <c r="H42" s="3">
        <f t="shared" si="44"/>
        <v>8.5470085470085472E-2</v>
      </c>
      <c r="I42" s="3">
        <f t="shared" si="44"/>
        <v>3.7037037037037035E-2</v>
      </c>
      <c r="J42" s="3">
        <f>+V42/V55</f>
        <v>4.8117154811715482E-2</v>
      </c>
      <c r="N42" s="7">
        <v>2</v>
      </c>
      <c r="O42" s="7">
        <v>5</v>
      </c>
      <c r="P42" s="7">
        <v>10</v>
      </c>
      <c r="Q42" s="7">
        <v>6</v>
      </c>
      <c r="R42" s="7">
        <v>3</v>
      </c>
      <c r="S42" s="7">
        <v>5</v>
      </c>
      <c r="T42" s="7">
        <v>10</v>
      </c>
      <c r="U42" s="8">
        <v>5</v>
      </c>
      <c r="V42" s="7">
        <f t="shared" si="41"/>
        <v>46</v>
      </c>
    </row>
    <row r="43" spans="1:22" x14ac:dyDescent="0.25">
      <c r="A43" t="s">
        <v>39</v>
      </c>
      <c r="B43" s="3">
        <f>+N43/N55</f>
        <v>0.21052631578947367</v>
      </c>
      <c r="C43" s="3">
        <f t="shared" ref="C43:I43" si="45">+O43/O55</f>
        <v>0.20134228187919462</v>
      </c>
      <c r="D43" s="3">
        <f t="shared" si="45"/>
        <v>0.12883435582822086</v>
      </c>
      <c r="E43" s="3">
        <f t="shared" si="45"/>
        <v>0.16535433070866143</v>
      </c>
      <c r="F43" s="3">
        <f t="shared" si="45"/>
        <v>0.15686274509803921</v>
      </c>
      <c r="G43" s="3">
        <f t="shared" si="45"/>
        <v>0.11494252873563218</v>
      </c>
      <c r="H43" s="3">
        <f t="shared" si="45"/>
        <v>0.11965811965811966</v>
      </c>
      <c r="I43" s="3">
        <f t="shared" si="45"/>
        <v>0.15555555555555556</v>
      </c>
      <c r="J43" s="3">
        <f>+V43/V55</f>
        <v>0.15585774058577406</v>
      </c>
      <c r="N43" s="7">
        <v>16</v>
      </c>
      <c r="O43" s="7">
        <v>30</v>
      </c>
      <c r="P43" s="7">
        <v>21</v>
      </c>
      <c r="Q43" s="7">
        <v>21</v>
      </c>
      <c r="R43" s="7">
        <v>16</v>
      </c>
      <c r="S43" s="7">
        <v>10</v>
      </c>
      <c r="T43" s="7">
        <v>14</v>
      </c>
      <c r="U43" s="8">
        <v>21</v>
      </c>
      <c r="V43" s="7">
        <f t="shared" si="41"/>
        <v>149</v>
      </c>
    </row>
    <row r="44" spans="1:22" x14ac:dyDescent="0.25">
      <c r="A44" t="s">
        <v>36</v>
      </c>
      <c r="B44" s="3">
        <f>+N44/N55</f>
        <v>6.5789473684210523E-2</v>
      </c>
      <c r="C44" s="3">
        <f t="shared" ref="C44:I44" si="46">+O44/O55</f>
        <v>8.7248322147651006E-2</v>
      </c>
      <c r="D44" s="3">
        <f t="shared" si="46"/>
        <v>4.9079754601226995E-2</v>
      </c>
      <c r="E44" s="3">
        <f t="shared" si="46"/>
        <v>5.5118110236220472E-2</v>
      </c>
      <c r="F44" s="3">
        <f t="shared" si="46"/>
        <v>5.8823529411764705E-2</v>
      </c>
      <c r="G44" s="3">
        <f t="shared" si="46"/>
        <v>0.11494252873563218</v>
      </c>
      <c r="H44" s="3">
        <f t="shared" si="46"/>
        <v>5.128205128205128E-2</v>
      </c>
      <c r="I44" s="3">
        <f t="shared" si="46"/>
        <v>0.1111111111111111</v>
      </c>
      <c r="J44" s="3">
        <f>+V44/V55</f>
        <v>7.3221757322175729E-2</v>
      </c>
      <c r="N44" s="7">
        <v>5</v>
      </c>
      <c r="O44" s="7">
        <v>13</v>
      </c>
      <c r="P44" s="7">
        <v>8</v>
      </c>
      <c r="Q44" s="7">
        <v>7</v>
      </c>
      <c r="R44" s="7">
        <v>6</v>
      </c>
      <c r="S44" s="7">
        <v>10</v>
      </c>
      <c r="T44" s="7">
        <v>6</v>
      </c>
      <c r="U44" s="8">
        <v>15</v>
      </c>
      <c r="V44" s="7">
        <f t="shared" si="41"/>
        <v>70</v>
      </c>
    </row>
    <row r="45" spans="1:22" x14ac:dyDescent="0.25">
      <c r="A45" t="s">
        <v>38</v>
      </c>
      <c r="B45" s="3">
        <f>+N45/N55</f>
        <v>0.19736842105263158</v>
      </c>
      <c r="C45" s="3">
        <f t="shared" ref="C45:I45" si="47">+O45/O55</f>
        <v>0.1476510067114094</v>
      </c>
      <c r="D45" s="3">
        <f t="shared" si="47"/>
        <v>0.12269938650306748</v>
      </c>
      <c r="E45" s="3">
        <f t="shared" si="47"/>
        <v>0.11811023622047244</v>
      </c>
      <c r="F45" s="3">
        <f t="shared" si="47"/>
        <v>0.17647058823529413</v>
      </c>
      <c r="G45" s="3">
        <f t="shared" si="47"/>
        <v>5.7471264367816091E-2</v>
      </c>
      <c r="H45" s="3">
        <f t="shared" si="47"/>
        <v>0.11965811965811966</v>
      </c>
      <c r="I45" s="3">
        <f t="shared" si="47"/>
        <v>0.12592592592592591</v>
      </c>
      <c r="J45" s="3">
        <f>+V45/V55</f>
        <v>0.13179916317991633</v>
      </c>
      <c r="N45" s="7">
        <v>15</v>
      </c>
      <c r="O45" s="7">
        <v>22</v>
      </c>
      <c r="P45" s="7">
        <v>20</v>
      </c>
      <c r="Q45" s="7">
        <v>15</v>
      </c>
      <c r="R45" s="7">
        <v>18</v>
      </c>
      <c r="S45" s="7">
        <v>5</v>
      </c>
      <c r="T45" s="7">
        <v>14</v>
      </c>
      <c r="U45" s="8">
        <v>17</v>
      </c>
      <c r="V45" s="7">
        <f t="shared" si="41"/>
        <v>126</v>
      </c>
    </row>
    <row r="46" spans="1:22" x14ac:dyDescent="0.25">
      <c r="A46" t="s">
        <v>67</v>
      </c>
      <c r="B46" s="3">
        <f>+N46/N55</f>
        <v>0</v>
      </c>
      <c r="C46" s="3">
        <f t="shared" ref="C46:I46" si="48">+O46/O55</f>
        <v>2.6845637583892617E-2</v>
      </c>
      <c r="D46" s="3">
        <f t="shared" si="48"/>
        <v>2.4539877300613498E-2</v>
      </c>
      <c r="E46" s="3">
        <f t="shared" si="48"/>
        <v>4.7244094488188976E-2</v>
      </c>
      <c r="F46" s="3">
        <f t="shared" si="48"/>
        <v>4.9019607843137254E-2</v>
      </c>
      <c r="G46" s="3">
        <f t="shared" si="48"/>
        <v>2.2988505747126436E-2</v>
      </c>
      <c r="H46" s="3">
        <f t="shared" si="48"/>
        <v>1.7094017094017096E-2</v>
      </c>
      <c r="I46" s="3">
        <f t="shared" si="48"/>
        <v>2.2222222222222223E-2</v>
      </c>
      <c r="J46" s="3">
        <f>+V46/V55</f>
        <v>2.7196652719665274E-2</v>
      </c>
      <c r="N46" s="7">
        <v>0</v>
      </c>
      <c r="O46" s="7">
        <v>4</v>
      </c>
      <c r="P46" s="7">
        <v>4</v>
      </c>
      <c r="Q46" s="7">
        <v>6</v>
      </c>
      <c r="R46" s="7">
        <v>5</v>
      </c>
      <c r="S46" s="7">
        <v>2</v>
      </c>
      <c r="T46" s="7">
        <v>2</v>
      </c>
      <c r="U46" s="8">
        <v>3</v>
      </c>
      <c r="V46" s="7">
        <f t="shared" si="41"/>
        <v>26</v>
      </c>
    </row>
    <row r="47" spans="1:22" x14ac:dyDescent="0.25">
      <c r="A47" t="s">
        <v>37</v>
      </c>
      <c r="B47" s="3">
        <f>+N47/N55</f>
        <v>2.6315789473684209E-2</v>
      </c>
      <c r="C47" s="3">
        <f t="shared" ref="C47:I47" si="49">+O47/O55</f>
        <v>2.0134228187919462E-2</v>
      </c>
      <c r="D47" s="3">
        <f t="shared" si="49"/>
        <v>3.6809815950920248E-2</v>
      </c>
      <c r="E47" s="3">
        <f t="shared" si="49"/>
        <v>3.1496062992125984E-2</v>
      </c>
      <c r="F47" s="3">
        <f t="shared" si="49"/>
        <v>9.8039215686274508E-3</v>
      </c>
      <c r="G47" s="3">
        <f t="shared" si="49"/>
        <v>4.5977011494252873E-2</v>
      </c>
      <c r="H47" s="3">
        <f t="shared" si="49"/>
        <v>2.564102564102564E-2</v>
      </c>
      <c r="I47" s="3">
        <f t="shared" si="49"/>
        <v>2.9629629629629631E-2</v>
      </c>
      <c r="J47" s="3">
        <f>+V47/V55</f>
        <v>2.8242677824267783E-2</v>
      </c>
      <c r="N47" s="7">
        <v>2</v>
      </c>
      <c r="O47" s="7">
        <v>3</v>
      </c>
      <c r="P47" s="7">
        <v>6</v>
      </c>
      <c r="Q47" s="7">
        <v>4</v>
      </c>
      <c r="R47" s="7">
        <v>1</v>
      </c>
      <c r="S47" s="7">
        <v>4</v>
      </c>
      <c r="T47" s="7">
        <v>3</v>
      </c>
      <c r="U47" s="8">
        <v>4</v>
      </c>
      <c r="V47" s="7">
        <f t="shared" si="41"/>
        <v>27</v>
      </c>
    </row>
    <row r="48" spans="1:22" x14ac:dyDescent="0.25">
      <c r="A48" t="s">
        <v>40</v>
      </c>
      <c r="B48" s="3">
        <f>+N48/N55</f>
        <v>1.3157894736842105E-2</v>
      </c>
      <c r="C48" s="3">
        <f t="shared" ref="C48:I48" si="50">+O48/O55</f>
        <v>0</v>
      </c>
      <c r="D48" s="3">
        <f t="shared" si="50"/>
        <v>1.8404907975460124E-2</v>
      </c>
      <c r="E48" s="3">
        <f t="shared" si="50"/>
        <v>0</v>
      </c>
      <c r="F48" s="3">
        <f t="shared" si="50"/>
        <v>0</v>
      </c>
      <c r="G48" s="3">
        <f t="shared" si="50"/>
        <v>1.1494252873563218E-2</v>
      </c>
      <c r="H48" s="3">
        <f t="shared" si="50"/>
        <v>8.5470085470085479E-3</v>
      </c>
      <c r="I48" s="3">
        <f t="shared" si="50"/>
        <v>2.2222222222222223E-2</v>
      </c>
      <c r="J48" s="3">
        <f>+V48/V55</f>
        <v>9.4142259414225944E-3</v>
      </c>
      <c r="N48" s="7">
        <v>1</v>
      </c>
      <c r="O48" s="7">
        <v>0</v>
      </c>
      <c r="P48" s="7">
        <v>3</v>
      </c>
      <c r="Q48" s="7">
        <v>0</v>
      </c>
      <c r="R48" s="7">
        <v>0</v>
      </c>
      <c r="S48" s="7">
        <v>1</v>
      </c>
      <c r="T48" s="7">
        <v>1</v>
      </c>
      <c r="U48" s="8">
        <v>3</v>
      </c>
      <c r="V48" s="7">
        <f t="shared" si="41"/>
        <v>9</v>
      </c>
    </row>
    <row r="49" spans="1:22" x14ac:dyDescent="0.25">
      <c r="A49" t="s">
        <v>41</v>
      </c>
      <c r="B49" s="3">
        <f>+N49/N55</f>
        <v>2.6315789473684209E-2</v>
      </c>
      <c r="C49" s="3">
        <f t="shared" ref="C49:I49" si="51">+O49/O55</f>
        <v>2.0134228187919462E-2</v>
      </c>
      <c r="D49" s="3">
        <f t="shared" si="51"/>
        <v>4.9079754601226995E-2</v>
      </c>
      <c r="E49" s="3">
        <f t="shared" si="51"/>
        <v>3.937007874015748E-2</v>
      </c>
      <c r="F49" s="3">
        <f t="shared" si="51"/>
        <v>5.8823529411764705E-2</v>
      </c>
      <c r="G49" s="3">
        <f t="shared" si="51"/>
        <v>4.5977011494252873E-2</v>
      </c>
      <c r="H49" s="3">
        <f t="shared" si="51"/>
        <v>4.2735042735042736E-2</v>
      </c>
      <c r="I49" s="3">
        <f t="shared" si="51"/>
        <v>2.9629629629629631E-2</v>
      </c>
      <c r="J49" s="3">
        <f>+V49/V55</f>
        <v>3.8702928870292884E-2</v>
      </c>
      <c r="N49" s="7">
        <v>2</v>
      </c>
      <c r="O49" s="7">
        <v>3</v>
      </c>
      <c r="P49" s="7">
        <v>8</v>
      </c>
      <c r="Q49" s="7">
        <v>5</v>
      </c>
      <c r="R49" s="7">
        <v>6</v>
      </c>
      <c r="S49" s="7">
        <v>4</v>
      </c>
      <c r="T49" s="7">
        <v>5</v>
      </c>
      <c r="U49" s="8">
        <v>4</v>
      </c>
      <c r="V49" s="7">
        <f t="shared" si="41"/>
        <v>37</v>
      </c>
    </row>
    <row r="50" spans="1:22" x14ac:dyDescent="0.25">
      <c r="A50" t="s">
        <v>42</v>
      </c>
      <c r="B50" s="3">
        <f>+N50/N55</f>
        <v>0.11842105263157894</v>
      </c>
      <c r="C50" s="3">
        <f t="shared" ref="C50:I50" si="52">+O50/O55</f>
        <v>8.0536912751677847E-2</v>
      </c>
      <c r="D50" s="3">
        <f t="shared" si="52"/>
        <v>5.5214723926380369E-2</v>
      </c>
      <c r="E50" s="3">
        <f t="shared" si="52"/>
        <v>0.11023622047244094</v>
      </c>
      <c r="F50" s="3">
        <f t="shared" si="52"/>
        <v>9.8039215686274508E-2</v>
      </c>
      <c r="G50" s="3">
        <f t="shared" si="52"/>
        <v>8.0459770114942528E-2</v>
      </c>
      <c r="H50" s="3">
        <f t="shared" si="52"/>
        <v>0.13675213675213677</v>
      </c>
      <c r="I50" s="3">
        <f t="shared" si="52"/>
        <v>1.4814814814814815E-2</v>
      </c>
      <c r="J50" s="3">
        <f>+V50/V55</f>
        <v>8.263598326359832E-2</v>
      </c>
      <c r="N50" s="7">
        <v>9</v>
      </c>
      <c r="O50" s="7">
        <v>12</v>
      </c>
      <c r="P50" s="7">
        <v>9</v>
      </c>
      <c r="Q50" s="7">
        <v>14</v>
      </c>
      <c r="R50" s="7">
        <v>10</v>
      </c>
      <c r="S50" s="7">
        <v>7</v>
      </c>
      <c r="T50" s="7">
        <v>16</v>
      </c>
      <c r="U50" s="8">
        <v>2</v>
      </c>
      <c r="V50" s="7">
        <f t="shared" si="41"/>
        <v>79</v>
      </c>
    </row>
    <row r="51" spans="1:22" x14ac:dyDescent="0.25">
      <c r="A51" t="s">
        <v>68</v>
      </c>
      <c r="B51" s="3">
        <f>+N51/N55</f>
        <v>0</v>
      </c>
      <c r="C51" s="3">
        <f t="shared" ref="C51:I51" si="53">+O51/O55</f>
        <v>4.0268456375838924E-2</v>
      </c>
      <c r="D51" s="3">
        <f t="shared" si="53"/>
        <v>4.9079754601226995E-2</v>
      </c>
      <c r="E51" s="3">
        <f t="shared" si="53"/>
        <v>0</v>
      </c>
      <c r="F51" s="3">
        <f t="shared" si="53"/>
        <v>3.9215686274509803E-2</v>
      </c>
      <c r="G51" s="3">
        <f t="shared" si="53"/>
        <v>3.4482758620689655E-2</v>
      </c>
      <c r="H51" s="3">
        <f t="shared" si="53"/>
        <v>3.4188034188034191E-2</v>
      </c>
      <c r="I51" s="3">
        <f t="shared" si="53"/>
        <v>7.4074074074074077E-3</v>
      </c>
      <c r="J51" s="3">
        <f>+V51/V55</f>
        <v>2.7196652719665274E-2</v>
      </c>
      <c r="N51" s="7">
        <v>0</v>
      </c>
      <c r="O51" s="7">
        <v>6</v>
      </c>
      <c r="P51" s="7">
        <v>8</v>
      </c>
      <c r="Q51" s="7">
        <v>0</v>
      </c>
      <c r="R51" s="7">
        <v>4</v>
      </c>
      <c r="S51" s="7">
        <v>3</v>
      </c>
      <c r="T51" s="7">
        <v>4</v>
      </c>
      <c r="U51" s="8">
        <v>1</v>
      </c>
      <c r="V51" s="7">
        <f t="shared" si="41"/>
        <v>26</v>
      </c>
    </row>
    <row r="52" spans="1:22" x14ac:dyDescent="0.25">
      <c r="A52" t="s">
        <v>43</v>
      </c>
      <c r="B52" s="3">
        <f>+N52/N55</f>
        <v>7.8947368421052627E-2</v>
      </c>
      <c r="C52" s="3">
        <f t="shared" ref="C52:I52" si="54">+O52/O55</f>
        <v>7.3825503355704702E-2</v>
      </c>
      <c r="D52" s="3">
        <f t="shared" si="54"/>
        <v>7.3619631901840496E-2</v>
      </c>
      <c r="E52" s="3">
        <f t="shared" si="54"/>
        <v>3.1496062992125984E-2</v>
      </c>
      <c r="F52" s="3">
        <f t="shared" si="54"/>
        <v>6.8627450980392163E-2</v>
      </c>
      <c r="G52" s="3">
        <f t="shared" si="54"/>
        <v>0.10344827586206896</v>
      </c>
      <c r="H52" s="3">
        <f t="shared" si="54"/>
        <v>9.4017094017094016E-2</v>
      </c>
      <c r="I52" s="3">
        <f t="shared" si="54"/>
        <v>8.1481481481481488E-2</v>
      </c>
      <c r="J52" s="3">
        <f>+V52/V55</f>
        <v>7.4267782426778242E-2</v>
      </c>
      <c r="N52" s="7">
        <v>6</v>
      </c>
      <c r="O52" s="7">
        <v>11</v>
      </c>
      <c r="P52" s="7">
        <v>12</v>
      </c>
      <c r="Q52" s="7">
        <v>4</v>
      </c>
      <c r="R52" s="7">
        <v>7</v>
      </c>
      <c r="S52" s="7">
        <v>9</v>
      </c>
      <c r="T52" s="7">
        <v>11</v>
      </c>
      <c r="U52" s="8">
        <v>11</v>
      </c>
      <c r="V52" s="7">
        <f t="shared" si="41"/>
        <v>71</v>
      </c>
    </row>
    <row r="53" spans="1:22" x14ac:dyDescent="0.25">
      <c r="A53" t="s">
        <v>3</v>
      </c>
      <c r="B53" s="3">
        <f>+N53/N55</f>
        <v>0.10526315789473684</v>
      </c>
      <c r="C53" s="3">
        <f t="shared" ref="C53:I53" si="55">+O53/O55</f>
        <v>0.14093959731543623</v>
      </c>
      <c r="D53" s="3">
        <f t="shared" si="55"/>
        <v>0.15950920245398773</v>
      </c>
      <c r="E53" s="3">
        <f t="shared" si="55"/>
        <v>0.17322834645669291</v>
      </c>
      <c r="F53" s="3">
        <f t="shared" si="55"/>
        <v>0.18627450980392157</v>
      </c>
      <c r="G53" s="3">
        <f t="shared" si="55"/>
        <v>0.19540229885057472</v>
      </c>
      <c r="H53" s="3">
        <f t="shared" si="55"/>
        <v>0.17094017094017094</v>
      </c>
      <c r="I53" s="3">
        <f t="shared" si="55"/>
        <v>0.18518518518518517</v>
      </c>
      <c r="J53" s="3">
        <f>+V53/V55</f>
        <v>0.16527196652719664</v>
      </c>
      <c r="N53" s="7">
        <v>8</v>
      </c>
      <c r="O53" s="7">
        <v>21</v>
      </c>
      <c r="P53" s="7">
        <v>26</v>
      </c>
      <c r="Q53" s="7">
        <v>22</v>
      </c>
      <c r="R53" s="7">
        <v>19</v>
      </c>
      <c r="S53" s="7">
        <v>17</v>
      </c>
      <c r="T53" s="7">
        <v>20</v>
      </c>
      <c r="U53" s="8">
        <v>25</v>
      </c>
      <c r="V53" s="7">
        <f t="shared" si="41"/>
        <v>158</v>
      </c>
    </row>
    <row r="54" spans="1:22" x14ac:dyDescent="0.25">
      <c r="A54" t="s">
        <v>11</v>
      </c>
      <c r="B54" s="3">
        <f>+N54/N55</f>
        <v>6.5789473684210523E-2</v>
      </c>
      <c r="C54" s="3">
        <f t="shared" ref="C54:I54" si="56">+O54/O55</f>
        <v>4.6979865771812082E-2</v>
      </c>
      <c r="D54" s="3">
        <f t="shared" si="56"/>
        <v>5.5214723926380369E-2</v>
      </c>
      <c r="E54" s="3">
        <f t="shared" si="56"/>
        <v>5.5118110236220472E-2</v>
      </c>
      <c r="F54" s="3">
        <f t="shared" si="56"/>
        <v>1.9607843137254902E-2</v>
      </c>
      <c r="G54" s="3">
        <f t="shared" si="56"/>
        <v>1.1494252873563218E-2</v>
      </c>
      <c r="H54" s="3">
        <f t="shared" si="56"/>
        <v>8.5470085470085479E-3</v>
      </c>
      <c r="I54" s="3">
        <f t="shared" si="56"/>
        <v>3.7037037037037035E-2</v>
      </c>
      <c r="J54" s="3">
        <f>+V54/V55</f>
        <v>3.8702928870292884E-2</v>
      </c>
      <c r="N54" s="7">
        <v>5</v>
      </c>
      <c r="O54" s="7">
        <v>7</v>
      </c>
      <c r="P54" s="7">
        <v>9</v>
      </c>
      <c r="Q54" s="7">
        <v>7</v>
      </c>
      <c r="R54" s="7">
        <v>2</v>
      </c>
      <c r="S54" s="7">
        <v>1</v>
      </c>
      <c r="T54" s="7">
        <v>1</v>
      </c>
      <c r="U54" s="8">
        <v>5</v>
      </c>
      <c r="V54" s="7">
        <f t="shared" si="41"/>
        <v>37</v>
      </c>
    </row>
    <row r="55" spans="1:22" x14ac:dyDescent="0.25">
      <c r="B55">
        <f>SUM(B38:B54)</f>
        <v>1</v>
      </c>
      <c r="C55">
        <f t="shared" ref="C55:I55" si="57">SUM(C38:C54)</f>
        <v>0.99999999999999989</v>
      </c>
      <c r="D55">
        <f t="shared" si="57"/>
        <v>1</v>
      </c>
      <c r="E55">
        <f t="shared" si="57"/>
        <v>1.0000000000000002</v>
      </c>
      <c r="F55">
        <f t="shared" si="57"/>
        <v>1</v>
      </c>
      <c r="G55">
        <f t="shared" si="57"/>
        <v>0.99999999999999989</v>
      </c>
      <c r="H55">
        <f t="shared" si="57"/>
        <v>1</v>
      </c>
      <c r="I55">
        <f t="shared" si="57"/>
        <v>1.0000000000000002</v>
      </c>
      <c r="J55" s="3">
        <f>SUM(J38:J54)</f>
        <v>1.0000000000000002</v>
      </c>
      <c r="N55" s="9">
        <f>SUM(N38:N54)</f>
        <v>76</v>
      </c>
      <c r="O55" s="9">
        <f t="shared" ref="O55:U55" si="58">SUM(O38:O54)</f>
        <v>149</v>
      </c>
      <c r="P55" s="9">
        <f t="shared" si="58"/>
        <v>163</v>
      </c>
      <c r="Q55" s="9">
        <f t="shared" si="58"/>
        <v>127</v>
      </c>
      <c r="R55" s="9">
        <f t="shared" si="58"/>
        <v>102</v>
      </c>
      <c r="S55" s="9">
        <f t="shared" si="58"/>
        <v>87</v>
      </c>
      <c r="T55" s="9">
        <f t="shared" si="58"/>
        <v>117</v>
      </c>
      <c r="U55" s="9">
        <f t="shared" si="58"/>
        <v>135</v>
      </c>
      <c r="V55" s="9">
        <f>SUM(V38:V54)</f>
        <v>956</v>
      </c>
    </row>
    <row r="56" spans="1:22" s="1" customFormat="1" x14ac:dyDescent="0.25">
      <c r="A56" s="1" t="s">
        <v>2</v>
      </c>
      <c r="B56" s="1" t="s">
        <v>4</v>
      </c>
      <c r="C56" s="1" t="s">
        <v>63</v>
      </c>
      <c r="D56" s="1" t="s">
        <v>65</v>
      </c>
      <c r="E56" s="1" t="s">
        <v>69</v>
      </c>
      <c r="F56" s="1" t="s">
        <v>71</v>
      </c>
      <c r="G56" s="1" t="s">
        <v>72</v>
      </c>
      <c r="H56" s="1" t="s">
        <v>73</v>
      </c>
      <c r="I56" s="1" t="s">
        <v>74</v>
      </c>
      <c r="J56" s="1" t="s">
        <v>112</v>
      </c>
      <c r="K56" s="1" t="s">
        <v>75</v>
      </c>
      <c r="L56" s="1" t="s">
        <v>79</v>
      </c>
      <c r="N56" s="5" t="s">
        <v>4</v>
      </c>
      <c r="O56" s="5" t="s">
        <v>63</v>
      </c>
      <c r="P56" s="5" t="s">
        <v>65</v>
      </c>
      <c r="Q56" s="5" t="s">
        <v>69</v>
      </c>
      <c r="R56" s="5" t="s">
        <v>71</v>
      </c>
      <c r="S56" s="5" t="s">
        <v>72</v>
      </c>
      <c r="T56" s="5" t="s">
        <v>73</v>
      </c>
      <c r="U56" s="6" t="s">
        <v>74</v>
      </c>
      <c r="V56" s="5"/>
    </row>
    <row r="57" spans="1:22" x14ac:dyDescent="0.25">
      <c r="A57" t="s">
        <v>44</v>
      </c>
      <c r="B57" s="3">
        <f>+N57/N64</f>
        <v>0.23383084577114427</v>
      </c>
      <c r="C57" s="3">
        <f t="shared" ref="C57:I57" si="59">+O57/O64</f>
        <v>0.22661870503597123</v>
      </c>
      <c r="D57" s="3">
        <f t="shared" si="59"/>
        <v>0.21052631578947367</v>
      </c>
      <c r="E57" s="3">
        <f t="shared" si="59"/>
        <v>0.2140077821011673</v>
      </c>
      <c r="F57" s="3">
        <f t="shared" si="59"/>
        <v>0.21531100478468901</v>
      </c>
      <c r="G57" s="3">
        <f t="shared" si="59"/>
        <v>0.171875</v>
      </c>
      <c r="H57" s="3">
        <f t="shared" si="59"/>
        <v>0.14736842105263157</v>
      </c>
      <c r="I57" s="3">
        <f t="shared" si="59"/>
        <v>0.17557251908396945</v>
      </c>
      <c r="J57" s="3">
        <f>+V57/V64</f>
        <v>0.20135983263598325</v>
      </c>
      <c r="L57" s="4">
        <v>0.27</v>
      </c>
      <c r="N57" s="7">
        <v>47</v>
      </c>
      <c r="O57" s="7">
        <v>63</v>
      </c>
      <c r="P57" s="7">
        <v>68</v>
      </c>
      <c r="Q57" s="7">
        <v>55</v>
      </c>
      <c r="R57" s="7">
        <v>45</v>
      </c>
      <c r="S57" s="7">
        <v>33</v>
      </c>
      <c r="T57" s="7">
        <v>28</v>
      </c>
      <c r="U57" s="8">
        <v>46</v>
      </c>
      <c r="V57" s="7">
        <f>SUM(N57:U57)</f>
        <v>385</v>
      </c>
    </row>
    <row r="58" spans="1:22" x14ac:dyDescent="0.25">
      <c r="A58" t="s">
        <v>45</v>
      </c>
      <c r="B58" s="3">
        <f>+N58/N64</f>
        <v>9.9502487562189053E-3</v>
      </c>
      <c r="C58" s="3">
        <f t="shared" ref="C58:I58" si="60">+O58/O64</f>
        <v>3.5971223021582736E-3</v>
      </c>
      <c r="D58" s="3">
        <f t="shared" si="60"/>
        <v>6.1919504643962852E-3</v>
      </c>
      <c r="E58" s="3">
        <f t="shared" si="60"/>
        <v>1.9455252918287938E-2</v>
      </c>
      <c r="F58" s="3">
        <f t="shared" si="60"/>
        <v>4.7846889952153108E-3</v>
      </c>
      <c r="G58" s="3">
        <f t="shared" si="60"/>
        <v>2.6041666666666668E-2</v>
      </c>
      <c r="H58" s="3">
        <f t="shared" si="60"/>
        <v>1.5789473684210527E-2</v>
      </c>
      <c r="I58" s="3">
        <f t="shared" si="60"/>
        <v>1.5267175572519083E-2</v>
      </c>
      <c r="J58" s="3">
        <f>+V58/V64</f>
        <v>1.202928870292887E-2</v>
      </c>
      <c r="L58" s="3">
        <v>3.5000000000000003E-2</v>
      </c>
      <c r="N58" s="7">
        <v>2</v>
      </c>
      <c r="O58" s="7">
        <v>1</v>
      </c>
      <c r="P58" s="7">
        <v>2</v>
      </c>
      <c r="Q58" s="7">
        <v>5</v>
      </c>
      <c r="R58" s="7">
        <v>1</v>
      </c>
      <c r="S58" s="7">
        <v>5</v>
      </c>
      <c r="T58" s="7">
        <v>3</v>
      </c>
      <c r="U58" s="8">
        <v>4</v>
      </c>
      <c r="V58" s="7">
        <f t="shared" ref="V58:V63" si="61">SUM(N58:U58)</f>
        <v>23</v>
      </c>
    </row>
    <row r="59" spans="1:22" x14ac:dyDescent="0.25">
      <c r="A59" t="s">
        <v>46</v>
      </c>
      <c r="B59" s="3">
        <f>+N59/N64</f>
        <v>0.10945273631840796</v>
      </c>
      <c r="C59" s="3">
        <f t="shared" ref="C59:I59" si="62">+O59/O64</f>
        <v>7.1942446043165464E-2</v>
      </c>
      <c r="D59" s="3">
        <f t="shared" si="62"/>
        <v>7.4303405572755415E-2</v>
      </c>
      <c r="E59" s="3">
        <f t="shared" si="62"/>
        <v>6.2256809338521402E-2</v>
      </c>
      <c r="F59" s="3">
        <f t="shared" si="62"/>
        <v>6.6985645933014357E-2</v>
      </c>
      <c r="G59" s="3">
        <f t="shared" si="62"/>
        <v>0.10416666666666667</v>
      </c>
      <c r="H59" s="3">
        <f t="shared" si="62"/>
        <v>0.1</v>
      </c>
      <c r="I59" s="3">
        <f t="shared" si="62"/>
        <v>3.0534351145038167E-2</v>
      </c>
      <c r="J59" s="3">
        <f>+V59/V64</f>
        <v>7.4790794979079492E-2</v>
      </c>
      <c r="L59" s="3">
        <v>0.123</v>
      </c>
      <c r="N59" s="7">
        <v>22</v>
      </c>
      <c r="O59" s="7">
        <v>20</v>
      </c>
      <c r="P59" s="7">
        <v>24</v>
      </c>
      <c r="Q59" s="7">
        <v>16</v>
      </c>
      <c r="R59" s="7">
        <v>14</v>
      </c>
      <c r="S59" s="7">
        <v>20</v>
      </c>
      <c r="T59" s="7">
        <v>19</v>
      </c>
      <c r="U59" s="8">
        <v>8</v>
      </c>
      <c r="V59" s="7">
        <f t="shared" si="61"/>
        <v>143</v>
      </c>
    </row>
    <row r="60" spans="1:22" x14ac:dyDescent="0.25">
      <c r="A60" t="s">
        <v>98</v>
      </c>
      <c r="B60" s="3">
        <f>+N60/N64</f>
        <v>0.11940298507462686</v>
      </c>
      <c r="C60" s="3">
        <f t="shared" ref="C60:I60" si="63">+O60/O64</f>
        <v>0.1223021582733813</v>
      </c>
      <c r="D60" s="3">
        <f t="shared" si="63"/>
        <v>0.1238390092879257</v>
      </c>
      <c r="E60" s="3">
        <f t="shared" si="63"/>
        <v>0.10505836575875487</v>
      </c>
      <c r="F60" s="3">
        <f t="shared" si="63"/>
        <v>0.15789473684210525</v>
      </c>
      <c r="G60" s="3">
        <f t="shared" si="63"/>
        <v>0.140625</v>
      </c>
      <c r="H60" s="3">
        <f t="shared" si="63"/>
        <v>0.17894736842105263</v>
      </c>
      <c r="I60" s="3">
        <f t="shared" si="63"/>
        <v>0.12595419847328243</v>
      </c>
      <c r="J60" s="3">
        <f>+V60/V64</f>
        <v>0.13179916317991633</v>
      </c>
      <c r="L60" s="3">
        <v>0.152</v>
      </c>
      <c r="N60" s="7">
        <v>24</v>
      </c>
      <c r="O60" s="7">
        <v>34</v>
      </c>
      <c r="P60" s="7">
        <v>40</v>
      </c>
      <c r="Q60" s="7">
        <v>27</v>
      </c>
      <c r="R60" s="7">
        <v>33</v>
      </c>
      <c r="S60" s="7">
        <v>27</v>
      </c>
      <c r="T60" s="7">
        <v>34</v>
      </c>
      <c r="U60" s="8">
        <v>33</v>
      </c>
      <c r="V60" s="7">
        <f t="shared" si="61"/>
        <v>252</v>
      </c>
    </row>
    <row r="61" spans="1:22" x14ac:dyDescent="0.25">
      <c r="A61" t="s">
        <v>47</v>
      </c>
      <c r="B61" s="3">
        <f>+N61/N64</f>
        <v>0.11940298507462686</v>
      </c>
      <c r="C61" s="3">
        <f t="shared" ref="C61:I61" si="64">+O61/O64</f>
        <v>0.18345323741007194</v>
      </c>
      <c r="D61" s="3">
        <f t="shared" si="64"/>
        <v>0.1238390092879257</v>
      </c>
      <c r="E61" s="3">
        <f t="shared" si="64"/>
        <v>0.10116731517509728</v>
      </c>
      <c r="F61" s="3">
        <f t="shared" si="64"/>
        <v>0.13397129186602871</v>
      </c>
      <c r="G61" s="3">
        <f t="shared" si="64"/>
        <v>0.16666666666666666</v>
      </c>
      <c r="H61" s="3">
        <f t="shared" si="64"/>
        <v>0.18421052631578946</v>
      </c>
      <c r="I61" s="3">
        <f t="shared" si="64"/>
        <v>0.14503816793893129</v>
      </c>
      <c r="J61" s="3">
        <f>+V61/V64</f>
        <v>0.14330543933054393</v>
      </c>
      <c r="L61" s="3">
        <v>0.13200000000000001</v>
      </c>
      <c r="N61" s="7">
        <v>24</v>
      </c>
      <c r="O61" s="7">
        <v>51</v>
      </c>
      <c r="P61" s="7">
        <v>40</v>
      </c>
      <c r="Q61" s="7">
        <v>26</v>
      </c>
      <c r="R61" s="7">
        <v>28</v>
      </c>
      <c r="S61" s="7">
        <v>32</v>
      </c>
      <c r="T61" s="7">
        <v>35</v>
      </c>
      <c r="U61" s="8">
        <v>38</v>
      </c>
      <c r="V61" s="7">
        <f t="shared" si="61"/>
        <v>274</v>
      </c>
    </row>
    <row r="62" spans="1:22" x14ac:dyDescent="0.25">
      <c r="A62" t="s">
        <v>48</v>
      </c>
      <c r="B62" s="3">
        <f>+N62/N64</f>
        <v>0.25870646766169153</v>
      </c>
      <c r="C62" s="3">
        <f t="shared" ref="C62:I62" si="65">+O62/O64</f>
        <v>0.20143884892086331</v>
      </c>
      <c r="D62" s="3">
        <f t="shared" si="65"/>
        <v>0.34674922600619196</v>
      </c>
      <c r="E62" s="3">
        <f t="shared" si="65"/>
        <v>0.35797665369649806</v>
      </c>
      <c r="F62" s="3">
        <f t="shared" si="65"/>
        <v>0.27751196172248804</v>
      </c>
      <c r="G62" s="3">
        <f t="shared" si="65"/>
        <v>0.28645833333333331</v>
      </c>
      <c r="H62" s="3">
        <f t="shared" si="65"/>
        <v>0.26315789473684209</v>
      </c>
      <c r="I62" s="3">
        <f t="shared" si="65"/>
        <v>0.32061068702290074</v>
      </c>
      <c r="J62" s="3">
        <f>+V62/V64</f>
        <v>0.29236401673640167</v>
      </c>
      <c r="L62" s="3">
        <v>0.22900000000000001</v>
      </c>
      <c r="N62" s="7">
        <v>52</v>
      </c>
      <c r="O62" s="7">
        <v>56</v>
      </c>
      <c r="P62" s="7">
        <v>112</v>
      </c>
      <c r="Q62" s="7">
        <v>92</v>
      </c>
      <c r="R62" s="7">
        <v>58</v>
      </c>
      <c r="S62" s="7">
        <v>55</v>
      </c>
      <c r="T62" s="7">
        <v>50</v>
      </c>
      <c r="U62" s="8">
        <v>84</v>
      </c>
      <c r="V62" s="7">
        <f t="shared" si="61"/>
        <v>559</v>
      </c>
    </row>
    <row r="63" spans="1:22" x14ac:dyDescent="0.25">
      <c r="A63" t="s">
        <v>11</v>
      </c>
      <c r="B63" s="3">
        <f>+N63/N64</f>
        <v>0.14925373134328357</v>
      </c>
      <c r="C63" s="3">
        <f t="shared" ref="C63:I63" si="66">+O63/O64</f>
        <v>0.1906474820143885</v>
      </c>
      <c r="D63" s="3">
        <f t="shared" si="66"/>
        <v>0.11455108359133127</v>
      </c>
      <c r="E63" s="3">
        <f t="shared" si="66"/>
        <v>0.14007782101167315</v>
      </c>
      <c r="F63" s="3">
        <f t="shared" si="66"/>
        <v>0.14354066985645933</v>
      </c>
      <c r="G63" s="3">
        <f t="shared" si="66"/>
        <v>0.10416666666666667</v>
      </c>
      <c r="H63" s="3">
        <f t="shared" si="66"/>
        <v>0.11052631578947368</v>
      </c>
      <c r="I63" s="3">
        <f t="shared" si="66"/>
        <v>0.18702290076335878</v>
      </c>
      <c r="J63" s="3">
        <f>+V63/V64</f>
        <v>0.14435146443514643</v>
      </c>
      <c r="L63" s="3">
        <v>0.06</v>
      </c>
      <c r="N63" s="7">
        <v>30</v>
      </c>
      <c r="O63" s="7">
        <v>53</v>
      </c>
      <c r="P63" s="7">
        <v>37</v>
      </c>
      <c r="Q63" s="7">
        <v>36</v>
      </c>
      <c r="R63" s="7">
        <v>30</v>
      </c>
      <c r="S63" s="7">
        <v>20</v>
      </c>
      <c r="T63" s="7">
        <v>21</v>
      </c>
      <c r="U63" s="8">
        <v>49</v>
      </c>
      <c r="V63" s="7">
        <f t="shared" si="61"/>
        <v>276</v>
      </c>
    </row>
    <row r="64" spans="1:22" x14ac:dyDescent="0.25">
      <c r="B64">
        <f>SUM(B57:B63)</f>
        <v>1</v>
      </c>
      <c r="C64">
        <f t="shared" ref="C64:I64" si="67">SUM(C57:C63)</f>
        <v>1</v>
      </c>
      <c r="D64">
        <f t="shared" si="67"/>
        <v>1</v>
      </c>
      <c r="E64">
        <f t="shared" si="67"/>
        <v>1</v>
      </c>
      <c r="F64">
        <f t="shared" si="67"/>
        <v>1</v>
      </c>
      <c r="G64">
        <f t="shared" si="67"/>
        <v>0.99999999999999989</v>
      </c>
      <c r="H64">
        <f t="shared" si="67"/>
        <v>0.99999999999999989</v>
      </c>
      <c r="I64">
        <f t="shared" si="67"/>
        <v>1</v>
      </c>
      <c r="J64" s="3">
        <f>SUM(J57:J63)</f>
        <v>1</v>
      </c>
      <c r="L64" s="4">
        <f>SUM(L57:L63)</f>
        <v>1.0010000000000001</v>
      </c>
      <c r="N64" s="9">
        <f>SUM(N57:N63)</f>
        <v>201</v>
      </c>
      <c r="O64" s="9">
        <f t="shared" ref="O64:U64" si="68">SUM(O57:O63)</f>
        <v>278</v>
      </c>
      <c r="P64" s="9">
        <f t="shared" si="68"/>
        <v>323</v>
      </c>
      <c r="Q64" s="9">
        <f t="shared" si="68"/>
        <v>257</v>
      </c>
      <c r="R64" s="9">
        <f t="shared" si="68"/>
        <v>209</v>
      </c>
      <c r="S64" s="9">
        <f t="shared" si="68"/>
        <v>192</v>
      </c>
      <c r="T64" s="9">
        <f t="shared" si="68"/>
        <v>190</v>
      </c>
      <c r="U64" s="9">
        <f t="shared" si="68"/>
        <v>262</v>
      </c>
      <c r="V64" s="9">
        <f>SUM(V57:V63)</f>
        <v>1912</v>
      </c>
    </row>
    <row r="65" spans="1:22" s="1" customFormat="1" x14ac:dyDescent="0.25">
      <c r="A65" s="1" t="s">
        <v>3</v>
      </c>
      <c r="B65" s="1" t="s">
        <v>4</v>
      </c>
      <c r="C65" s="1" t="s">
        <v>63</v>
      </c>
      <c r="D65" s="1" t="s">
        <v>65</v>
      </c>
      <c r="E65" s="1" t="s">
        <v>69</v>
      </c>
      <c r="F65" s="1" t="s">
        <v>71</v>
      </c>
      <c r="G65" s="1" t="s">
        <v>72</v>
      </c>
      <c r="H65" s="1" t="s">
        <v>73</v>
      </c>
      <c r="I65" s="1" t="s">
        <v>74</v>
      </c>
      <c r="J65" s="1" t="s">
        <v>113</v>
      </c>
      <c r="K65" s="1" t="s">
        <v>75</v>
      </c>
      <c r="L65" s="1" t="s">
        <v>79</v>
      </c>
      <c r="N65" s="5" t="s">
        <v>4</v>
      </c>
      <c r="O65" s="5" t="s">
        <v>63</v>
      </c>
      <c r="P65" s="5" t="s">
        <v>65</v>
      </c>
      <c r="Q65" s="5" t="s">
        <v>69</v>
      </c>
      <c r="R65" s="5" t="s">
        <v>71</v>
      </c>
      <c r="S65" s="5" t="s">
        <v>72</v>
      </c>
      <c r="T65" s="5" t="s">
        <v>73</v>
      </c>
      <c r="U65" s="6" t="s">
        <v>74</v>
      </c>
      <c r="V65" s="5"/>
    </row>
    <row r="66" spans="1:22" x14ac:dyDescent="0.25">
      <c r="A66" t="s">
        <v>49</v>
      </c>
      <c r="B66" s="3">
        <f>+N66/N71</f>
        <v>0.45195729537366547</v>
      </c>
      <c r="C66" s="3">
        <f t="shared" ref="C66:I66" si="69">+O66/O71</f>
        <v>0.52617801047120416</v>
      </c>
      <c r="D66" s="3">
        <f t="shared" si="69"/>
        <v>0.40589569160997735</v>
      </c>
      <c r="E66" s="3">
        <f t="shared" si="69"/>
        <v>0.49714285714285716</v>
      </c>
      <c r="F66" s="3">
        <f t="shared" si="69"/>
        <v>0.44642857142857145</v>
      </c>
      <c r="G66" s="3">
        <f t="shared" si="69"/>
        <v>0.44765342960288806</v>
      </c>
      <c r="H66" s="3">
        <f t="shared" si="69"/>
        <v>0.41269841269841268</v>
      </c>
      <c r="I66" s="3">
        <f t="shared" si="69"/>
        <v>0.47258485639686681</v>
      </c>
      <c r="J66" s="3">
        <f>+V66/V71</f>
        <v>0.45918367346938777</v>
      </c>
      <c r="L66" s="3">
        <v>0.47099999999999997</v>
      </c>
      <c r="N66" s="7">
        <v>127</v>
      </c>
      <c r="O66" s="7">
        <v>201</v>
      </c>
      <c r="P66" s="7">
        <v>179</v>
      </c>
      <c r="Q66" s="7">
        <v>174</v>
      </c>
      <c r="R66" s="7">
        <v>125</v>
      </c>
      <c r="S66" s="7">
        <v>124</v>
      </c>
      <c r="T66" s="7">
        <v>104</v>
      </c>
      <c r="U66" s="8">
        <v>181</v>
      </c>
      <c r="V66" s="7">
        <f>SUM(N66:U66)</f>
        <v>1215</v>
      </c>
    </row>
    <row r="67" spans="1:22" x14ac:dyDescent="0.25">
      <c r="A67" t="s">
        <v>50</v>
      </c>
      <c r="B67" s="3">
        <f>+N67/N71</f>
        <v>0.36654804270462632</v>
      </c>
      <c r="C67" s="3">
        <f t="shared" ref="C67:I67" si="70">+O67/O71</f>
        <v>0.30890052356020942</v>
      </c>
      <c r="D67" s="3">
        <f t="shared" si="70"/>
        <v>0.3968253968253968</v>
      </c>
      <c r="E67" s="3">
        <f t="shared" si="70"/>
        <v>0.32571428571428573</v>
      </c>
      <c r="F67" s="3">
        <f t="shared" si="70"/>
        <v>0.36071428571428571</v>
      </c>
      <c r="G67" s="3">
        <f t="shared" si="70"/>
        <v>0.37545126353790614</v>
      </c>
      <c r="H67" s="3">
        <f t="shared" si="70"/>
        <v>0.40873015873015872</v>
      </c>
      <c r="I67" s="3">
        <f t="shared" si="70"/>
        <v>0.37597911227154046</v>
      </c>
      <c r="J67" s="3">
        <f>+V67/V71</f>
        <v>0.36356764928193502</v>
      </c>
      <c r="L67" s="4">
        <v>0.34</v>
      </c>
      <c r="N67" s="7">
        <v>103</v>
      </c>
      <c r="O67" s="7">
        <v>118</v>
      </c>
      <c r="P67" s="7">
        <v>175</v>
      </c>
      <c r="Q67" s="7">
        <v>114</v>
      </c>
      <c r="R67" s="7">
        <v>101</v>
      </c>
      <c r="S67" s="7">
        <v>104</v>
      </c>
      <c r="T67" s="7">
        <v>103</v>
      </c>
      <c r="U67" s="8">
        <v>144</v>
      </c>
      <c r="V67" s="7">
        <f t="shared" ref="V67:V70" si="71">SUM(N67:U67)</f>
        <v>962</v>
      </c>
    </row>
    <row r="68" spans="1:22" x14ac:dyDescent="0.25">
      <c r="A68" t="s">
        <v>64</v>
      </c>
      <c r="B68" s="3">
        <f>+N68/N71</f>
        <v>0.12811387900355872</v>
      </c>
      <c r="C68" s="3">
        <f t="shared" ref="C68:I68" si="72">+O68/O71</f>
        <v>0.112565445026178</v>
      </c>
      <c r="D68" s="3">
        <f t="shared" si="72"/>
        <v>0.14512471655328799</v>
      </c>
      <c r="E68" s="3">
        <f t="shared" si="72"/>
        <v>0.13428571428571429</v>
      </c>
      <c r="F68" s="3">
        <f t="shared" si="72"/>
        <v>0.14642857142857144</v>
      </c>
      <c r="G68" s="3">
        <f t="shared" si="72"/>
        <v>0.1444043321299639</v>
      </c>
      <c r="H68" s="3">
        <f t="shared" si="72"/>
        <v>0.12301587301587301</v>
      </c>
      <c r="I68" s="3">
        <f t="shared" si="72"/>
        <v>0.1174934725848564</v>
      </c>
      <c r="J68" s="3">
        <f>+V68/V71</f>
        <v>0.13114134542705971</v>
      </c>
      <c r="L68" s="3">
        <v>0.13400000000000001</v>
      </c>
      <c r="N68" s="7">
        <v>36</v>
      </c>
      <c r="O68" s="7">
        <v>43</v>
      </c>
      <c r="P68" s="7">
        <v>64</v>
      </c>
      <c r="Q68" s="7">
        <v>47</v>
      </c>
      <c r="R68" s="7">
        <v>41</v>
      </c>
      <c r="S68" s="7">
        <v>40</v>
      </c>
      <c r="T68" s="7">
        <v>31</v>
      </c>
      <c r="U68" s="8">
        <v>45</v>
      </c>
      <c r="V68" s="7">
        <f t="shared" si="71"/>
        <v>347</v>
      </c>
    </row>
    <row r="69" spans="1:22" x14ac:dyDescent="0.25">
      <c r="A69" t="s">
        <v>51</v>
      </c>
      <c r="B69" s="3">
        <f>+N69/N71</f>
        <v>4.2704626334519574E-2</v>
      </c>
      <c r="C69" s="3">
        <f t="shared" ref="C69:I69" si="73">+O69/O71</f>
        <v>3.6649214659685861E-2</v>
      </c>
      <c r="D69" s="3">
        <f t="shared" si="73"/>
        <v>4.0816326530612242E-2</v>
      </c>
      <c r="E69" s="3">
        <f t="shared" si="73"/>
        <v>3.7142857142857144E-2</v>
      </c>
      <c r="F69" s="3">
        <f t="shared" si="73"/>
        <v>4.642857142857143E-2</v>
      </c>
      <c r="G69" s="3">
        <f t="shared" si="73"/>
        <v>3.2490974729241874E-2</v>
      </c>
      <c r="H69" s="3">
        <f t="shared" si="73"/>
        <v>5.1587301587301584E-2</v>
      </c>
      <c r="I69" s="3">
        <f t="shared" si="73"/>
        <v>2.6109660574412531E-2</v>
      </c>
      <c r="J69" s="3">
        <f>+V69/V71</f>
        <v>3.8548752834467119E-2</v>
      </c>
      <c r="L69" s="3">
        <v>4.2999999999999997E-2</v>
      </c>
      <c r="N69" s="7">
        <v>12</v>
      </c>
      <c r="O69" s="7">
        <v>14</v>
      </c>
      <c r="P69" s="7">
        <v>18</v>
      </c>
      <c r="Q69" s="7">
        <v>13</v>
      </c>
      <c r="R69" s="7">
        <v>13</v>
      </c>
      <c r="S69" s="7">
        <v>9</v>
      </c>
      <c r="T69" s="7">
        <v>13</v>
      </c>
      <c r="U69" s="8">
        <v>10</v>
      </c>
      <c r="V69" s="7">
        <f t="shared" si="71"/>
        <v>102</v>
      </c>
    </row>
    <row r="70" spans="1:22" x14ac:dyDescent="0.25">
      <c r="A70" t="s">
        <v>52</v>
      </c>
      <c r="B70" s="3">
        <f>+N70/N71</f>
        <v>1.0676156583629894E-2</v>
      </c>
      <c r="C70" s="3">
        <f t="shared" ref="C70:I70" si="74">+O70/O71</f>
        <v>1.5706806282722512E-2</v>
      </c>
      <c r="D70" s="3">
        <f t="shared" si="74"/>
        <v>1.1337868480725623E-2</v>
      </c>
      <c r="E70" s="3">
        <f t="shared" si="74"/>
        <v>5.7142857142857143E-3</v>
      </c>
      <c r="F70" s="3">
        <f t="shared" si="74"/>
        <v>0</v>
      </c>
      <c r="G70" s="3">
        <f t="shared" si="74"/>
        <v>0</v>
      </c>
      <c r="H70" s="3">
        <f t="shared" si="74"/>
        <v>3.968253968253968E-3</v>
      </c>
      <c r="I70" s="3">
        <f t="shared" si="74"/>
        <v>7.832898172323759E-3</v>
      </c>
      <c r="J70" s="3">
        <f>+V70/V71</f>
        <v>7.5585789871504159E-3</v>
      </c>
      <c r="L70" s="3">
        <v>1.2999999999999999E-2</v>
      </c>
      <c r="N70" s="7">
        <v>3</v>
      </c>
      <c r="O70" s="7">
        <v>6</v>
      </c>
      <c r="P70" s="7">
        <v>5</v>
      </c>
      <c r="Q70" s="7">
        <v>2</v>
      </c>
      <c r="R70" s="7">
        <v>0</v>
      </c>
      <c r="S70" s="7">
        <v>0</v>
      </c>
      <c r="T70" s="7">
        <v>1</v>
      </c>
      <c r="U70" s="8">
        <v>3</v>
      </c>
      <c r="V70" s="7">
        <f t="shared" si="71"/>
        <v>20</v>
      </c>
    </row>
    <row r="71" spans="1:22" x14ac:dyDescent="0.25">
      <c r="B71">
        <f>SUM(B66:B70)</f>
        <v>1</v>
      </c>
      <c r="C71">
        <f t="shared" ref="C71:I71" si="75">SUM(C66:C70)</f>
        <v>0.99999999999999989</v>
      </c>
      <c r="D71">
        <f t="shared" si="75"/>
        <v>1</v>
      </c>
      <c r="E71">
        <f t="shared" si="75"/>
        <v>1.0000000000000002</v>
      </c>
      <c r="F71">
        <f t="shared" si="75"/>
        <v>1</v>
      </c>
      <c r="G71">
        <f t="shared" si="75"/>
        <v>1</v>
      </c>
      <c r="H71">
        <f t="shared" si="75"/>
        <v>1</v>
      </c>
      <c r="I71">
        <f t="shared" si="75"/>
        <v>1</v>
      </c>
      <c r="J71" s="3">
        <f>SUM(J66:J70)</f>
        <v>1</v>
      </c>
      <c r="L71" s="3">
        <f>SUM(L66:L70)</f>
        <v>1.0009999999999999</v>
      </c>
      <c r="N71" s="9">
        <f>SUM(N66:N70)</f>
        <v>281</v>
      </c>
      <c r="O71" s="9">
        <f t="shared" ref="O71:U71" si="76">SUM(O66:O70)</f>
        <v>382</v>
      </c>
      <c r="P71" s="9">
        <f t="shared" si="76"/>
        <v>441</v>
      </c>
      <c r="Q71" s="9">
        <f t="shared" si="76"/>
        <v>350</v>
      </c>
      <c r="R71" s="9">
        <f t="shared" si="76"/>
        <v>280</v>
      </c>
      <c r="S71" s="9">
        <f t="shared" si="76"/>
        <v>277</v>
      </c>
      <c r="T71" s="9">
        <f t="shared" si="76"/>
        <v>252</v>
      </c>
      <c r="U71" s="9">
        <f t="shared" si="76"/>
        <v>383</v>
      </c>
      <c r="V71" s="9">
        <f>SUM(V66:V70)</f>
        <v>2646</v>
      </c>
    </row>
    <row r="72" spans="1:22" s="1" customFormat="1" x14ac:dyDescent="0.25">
      <c r="A72" s="1" t="s">
        <v>53</v>
      </c>
      <c r="B72" s="1" t="s">
        <v>4</v>
      </c>
      <c r="C72" s="1" t="s">
        <v>63</v>
      </c>
      <c r="D72" s="1" t="s">
        <v>65</v>
      </c>
      <c r="E72" s="1" t="s">
        <v>69</v>
      </c>
      <c r="F72" s="1" t="s">
        <v>71</v>
      </c>
      <c r="G72" s="1" t="s">
        <v>72</v>
      </c>
      <c r="H72" s="1" t="s">
        <v>73</v>
      </c>
      <c r="I72" s="1" t="s">
        <v>74</v>
      </c>
      <c r="J72" s="1" t="s">
        <v>114</v>
      </c>
      <c r="K72" s="14" t="s">
        <v>81</v>
      </c>
      <c r="L72" s="1" t="s">
        <v>76</v>
      </c>
      <c r="N72" s="5" t="s">
        <v>4</v>
      </c>
      <c r="O72" s="5" t="s">
        <v>63</v>
      </c>
      <c r="P72" s="5" t="s">
        <v>65</v>
      </c>
      <c r="Q72" s="5" t="s">
        <v>69</v>
      </c>
      <c r="R72" s="5" t="s">
        <v>71</v>
      </c>
      <c r="S72" s="5" t="s">
        <v>72</v>
      </c>
      <c r="T72" s="5" t="s">
        <v>73</v>
      </c>
      <c r="U72" s="6" t="s">
        <v>74</v>
      </c>
      <c r="V72" s="5"/>
    </row>
    <row r="73" spans="1:22" x14ac:dyDescent="0.25">
      <c r="A73" s="2">
        <v>1</v>
      </c>
      <c r="B73" s="3">
        <f>+N73/N81</f>
        <v>0.38834951456310679</v>
      </c>
      <c r="C73" s="3">
        <f t="shared" ref="C73:I73" si="77">+O73/O81</f>
        <v>0.37209302325581395</v>
      </c>
      <c r="D73" s="3">
        <f t="shared" si="77"/>
        <v>0.34010152284263961</v>
      </c>
      <c r="E73" s="3">
        <f t="shared" si="77"/>
        <v>0.40441176470588236</v>
      </c>
      <c r="F73" s="3">
        <f t="shared" si="77"/>
        <v>0.55033557046979864</v>
      </c>
      <c r="G73" s="3">
        <f t="shared" si="77"/>
        <v>0.36585365853658536</v>
      </c>
      <c r="H73" s="3">
        <f t="shared" si="77"/>
        <v>0.39316239316239315</v>
      </c>
      <c r="I73" s="3">
        <f t="shared" si="77"/>
        <v>0.28346456692913385</v>
      </c>
      <c r="J73" s="3">
        <f>+V73/V81</f>
        <v>0.38701067615658363</v>
      </c>
      <c r="K73" s="15">
        <f>+A73*V73</f>
        <v>435</v>
      </c>
      <c r="N73" s="7">
        <v>40</v>
      </c>
      <c r="O73" s="7">
        <v>64</v>
      </c>
      <c r="P73" s="7">
        <v>67</v>
      </c>
      <c r="Q73" s="7">
        <v>55</v>
      </c>
      <c r="R73" s="7">
        <v>82</v>
      </c>
      <c r="S73" s="7">
        <v>45</v>
      </c>
      <c r="T73" s="7">
        <v>46</v>
      </c>
      <c r="U73" s="8">
        <v>36</v>
      </c>
      <c r="V73" s="7">
        <f>SUM(N73:U73)</f>
        <v>435</v>
      </c>
    </row>
    <row r="74" spans="1:22" x14ac:dyDescent="0.25">
      <c r="A74" s="2">
        <v>2</v>
      </c>
      <c r="B74" s="3">
        <f>+N74/N81</f>
        <v>0.1941747572815534</v>
      </c>
      <c r="C74" s="3">
        <f t="shared" ref="C74:I74" si="78">+O74/O81</f>
        <v>0.29069767441860467</v>
      </c>
      <c r="D74" s="3">
        <f t="shared" si="78"/>
        <v>0.32487309644670048</v>
      </c>
      <c r="E74" s="3">
        <f t="shared" si="78"/>
        <v>0.15441176470588236</v>
      </c>
      <c r="F74" s="3">
        <f t="shared" si="78"/>
        <v>0.18791946308724833</v>
      </c>
      <c r="G74" s="3">
        <f t="shared" si="78"/>
        <v>0.28455284552845528</v>
      </c>
      <c r="H74" s="3">
        <f t="shared" si="78"/>
        <v>0.29914529914529914</v>
      </c>
      <c r="I74" s="3">
        <f t="shared" si="78"/>
        <v>0.19685039370078741</v>
      </c>
      <c r="J74" s="3">
        <f>+V74/V81</f>
        <v>0.24733096085409254</v>
      </c>
      <c r="K74" s="15">
        <f t="shared" ref="K74:K80" si="79">+A74*V74</f>
        <v>556</v>
      </c>
      <c r="N74" s="7">
        <v>20</v>
      </c>
      <c r="O74" s="7">
        <v>50</v>
      </c>
      <c r="P74" s="7">
        <v>64</v>
      </c>
      <c r="Q74" s="7">
        <v>21</v>
      </c>
      <c r="R74" s="7">
        <v>28</v>
      </c>
      <c r="S74" s="7">
        <v>35</v>
      </c>
      <c r="T74" s="7">
        <v>35</v>
      </c>
      <c r="U74" s="8">
        <v>25</v>
      </c>
      <c r="V74" s="7">
        <f t="shared" ref="V74:V81" si="80">SUM(N74:U74)</f>
        <v>278</v>
      </c>
    </row>
    <row r="75" spans="1:22" x14ac:dyDescent="0.25">
      <c r="A75" s="2">
        <v>3</v>
      </c>
      <c r="B75" s="3">
        <f>+N75/N81</f>
        <v>0.11650485436893204</v>
      </c>
      <c r="C75" s="3">
        <f t="shared" ref="C75:I75" si="81">+O75/O81</f>
        <v>0.14534883720930233</v>
      </c>
      <c r="D75" s="3">
        <f t="shared" si="81"/>
        <v>0.15228426395939088</v>
      </c>
      <c r="E75" s="3">
        <f t="shared" si="81"/>
        <v>0.13970588235294118</v>
      </c>
      <c r="F75" s="3">
        <f t="shared" si="81"/>
        <v>0.12751677852348994</v>
      </c>
      <c r="G75" s="3">
        <f t="shared" si="81"/>
        <v>0.16260162601626016</v>
      </c>
      <c r="H75" s="3">
        <f t="shared" si="81"/>
        <v>0.13675213675213677</v>
      </c>
      <c r="I75" s="3">
        <f t="shared" si="81"/>
        <v>0.14173228346456693</v>
      </c>
      <c r="J75" s="3">
        <f>+V75/V81</f>
        <v>0.14145907473309607</v>
      </c>
      <c r="K75" s="15">
        <f t="shared" si="79"/>
        <v>477</v>
      </c>
      <c r="N75" s="7">
        <v>12</v>
      </c>
      <c r="O75" s="7">
        <v>25</v>
      </c>
      <c r="P75" s="7">
        <v>30</v>
      </c>
      <c r="Q75" s="7">
        <v>19</v>
      </c>
      <c r="R75" s="7">
        <v>19</v>
      </c>
      <c r="S75" s="7">
        <v>20</v>
      </c>
      <c r="T75" s="7">
        <v>16</v>
      </c>
      <c r="U75" s="8">
        <v>18</v>
      </c>
      <c r="V75" s="7">
        <f t="shared" si="80"/>
        <v>159</v>
      </c>
    </row>
    <row r="76" spans="1:22" x14ac:dyDescent="0.25">
      <c r="A76" s="2">
        <v>4</v>
      </c>
      <c r="B76" s="3">
        <f>+N76/N81</f>
        <v>9.7087378640776698E-2</v>
      </c>
      <c r="C76" s="3">
        <f t="shared" ref="C76:I76" si="82">+O76/O81</f>
        <v>0.15116279069767441</v>
      </c>
      <c r="D76" s="3">
        <f t="shared" si="82"/>
        <v>0.116751269035533</v>
      </c>
      <c r="E76" s="3">
        <f t="shared" si="82"/>
        <v>0.14705882352941177</v>
      </c>
      <c r="F76" s="3">
        <f t="shared" si="82"/>
        <v>0.11409395973154363</v>
      </c>
      <c r="G76" s="3">
        <f t="shared" si="82"/>
        <v>0.13008130081300814</v>
      </c>
      <c r="H76" s="3">
        <f t="shared" si="82"/>
        <v>0.11965811965811966</v>
      </c>
      <c r="I76" s="3">
        <f t="shared" si="82"/>
        <v>0.14960629921259844</v>
      </c>
      <c r="J76" s="3">
        <f>+V76/V81</f>
        <v>0.12900355871886121</v>
      </c>
      <c r="K76" s="15">
        <f t="shared" si="79"/>
        <v>580</v>
      </c>
      <c r="N76" s="7">
        <v>10</v>
      </c>
      <c r="O76" s="7">
        <v>26</v>
      </c>
      <c r="P76" s="7">
        <v>23</v>
      </c>
      <c r="Q76" s="7">
        <v>20</v>
      </c>
      <c r="R76" s="7">
        <v>17</v>
      </c>
      <c r="S76" s="7">
        <v>16</v>
      </c>
      <c r="T76" s="7">
        <v>14</v>
      </c>
      <c r="U76" s="8">
        <v>19</v>
      </c>
      <c r="V76" s="7">
        <f t="shared" si="80"/>
        <v>145</v>
      </c>
    </row>
    <row r="77" spans="1:22" x14ac:dyDescent="0.25">
      <c r="A77" s="2">
        <v>5</v>
      </c>
      <c r="B77" s="3">
        <f>+N77/N81</f>
        <v>7.7669902912621352E-2</v>
      </c>
      <c r="C77" s="3">
        <f t="shared" ref="C77:I77" si="83">+O77/O81</f>
        <v>2.9069767441860465E-2</v>
      </c>
      <c r="D77" s="3">
        <f t="shared" si="83"/>
        <v>4.060913705583756E-2</v>
      </c>
      <c r="E77" s="3">
        <f t="shared" si="83"/>
        <v>7.3529411764705885E-2</v>
      </c>
      <c r="F77" s="3">
        <f t="shared" si="83"/>
        <v>1.3422818791946308E-2</v>
      </c>
      <c r="G77" s="3">
        <f t="shared" si="83"/>
        <v>3.2520325203252036E-2</v>
      </c>
      <c r="H77" s="3">
        <f t="shared" si="83"/>
        <v>4.2735042735042736E-2</v>
      </c>
      <c r="I77" s="3">
        <f t="shared" si="83"/>
        <v>0.14173228346456693</v>
      </c>
      <c r="J77" s="3">
        <f>+V77/V81</f>
        <v>5.3380782918149468E-2</v>
      </c>
      <c r="K77" s="15">
        <f t="shared" si="79"/>
        <v>300</v>
      </c>
      <c r="N77" s="7">
        <v>8</v>
      </c>
      <c r="O77" s="7">
        <v>5</v>
      </c>
      <c r="P77" s="7">
        <v>8</v>
      </c>
      <c r="Q77" s="7">
        <v>10</v>
      </c>
      <c r="R77" s="7">
        <v>2</v>
      </c>
      <c r="S77" s="7">
        <v>4</v>
      </c>
      <c r="T77" s="7">
        <v>5</v>
      </c>
      <c r="U77" s="8">
        <v>18</v>
      </c>
      <c r="V77" s="7">
        <f t="shared" si="80"/>
        <v>60</v>
      </c>
    </row>
    <row r="78" spans="1:22" x14ac:dyDescent="0.25">
      <c r="A78" s="2">
        <v>6</v>
      </c>
      <c r="B78" s="3">
        <f>+N78/N81</f>
        <v>8.7378640776699032E-2</v>
      </c>
      <c r="C78" s="3">
        <f t="shared" ref="C78:I78" si="84">+O78/O81</f>
        <v>5.8139534883720929E-3</v>
      </c>
      <c r="D78" s="3">
        <f t="shared" si="84"/>
        <v>2.5380710659898477E-2</v>
      </c>
      <c r="E78" s="3">
        <f t="shared" si="84"/>
        <v>8.0882352941176475E-2</v>
      </c>
      <c r="F78" s="3">
        <f t="shared" si="84"/>
        <v>0</v>
      </c>
      <c r="G78" s="3">
        <f t="shared" si="84"/>
        <v>2.4390243902439025E-2</v>
      </c>
      <c r="H78" s="3">
        <f t="shared" si="84"/>
        <v>0</v>
      </c>
      <c r="I78" s="3">
        <f t="shared" si="84"/>
        <v>3.1496062992125984E-2</v>
      </c>
      <c r="J78" s="3">
        <f>+V78/V81</f>
        <v>2.9359430604982206E-2</v>
      </c>
      <c r="K78" s="15">
        <f t="shared" si="79"/>
        <v>198</v>
      </c>
      <c r="N78" s="7">
        <v>9</v>
      </c>
      <c r="O78" s="7">
        <v>1</v>
      </c>
      <c r="P78" s="7">
        <v>5</v>
      </c>
      <c r="Q78" s="7">
        <v>11</v>
      </c>
      <c r="R78" s="7">
        <v>0</v>
      </c>
      <c r="S78" s="7">
        <v>3</v>
      </c>
      <c r="T78" s="7">
        <v>0</v>
      </c>
      <c r="U78" s="8">
        <v>4</v>
      </c>
      <c r="V78" s="7">
        <f t="shared" si="80"/>
        <v>33</v>
      </c>
    </row>
    <row r="79" spans="1:22" x14ac:dyDescent="0.25">
      <c r="A79" s="2">
        <v>7</v>
      </c>
      <c r="B79" s="3">
        <f>+N79/N81</f>
        <v>2.9126213592233011E-2</v>
      </c>
      <c r="C79" s="3">
        <f t="shared" ref="C79:I79" si="85">+O79/O81</f>
        <v>0</v>
      </c>
      <c r="D79" s="3">
        <f t="shared" si="85"/>
        <v>0</v>
      </c>
      <c r="E79" s="3">
        <f t="shared" si="85"/>
        <v>0</v>
      </c>
      <c r="F79" s="3">
        <f t="shared" si="85"/>
        <v>6.7114093959731542E-3</v>
      </c>
      <c r="G79" s="3">
        <f t="shared" si="85"/>
        <v>0</v>
      </c>
      <c r="H79" s="3">
        <f t="shared" si="85"/>
        <v>8.5470085470085479E-3</v>
      </c>
      <c r="I79" s="3">
        <f t="shared" si="85"/>
        <v>3.1496062992125984E-2</v>
      </c>
      <c r="J79" s="3">
        <f>+V79/V81</f>
        <v>8.0071174377224202E-3</v>
      </c>
      <c r="K79" s="15">
        <f t="shared" si="79"/>
        <v>63</v>
      </c>
      <c r="N79" s="7">
        <v>3</v>
      </c>
      <c r="O79" s="7">
        <v>0</v>
      </c>
      <c r="P79" s="7">
        <v>0</v>
      </c>
      <c r="Q79" s="7">
        <v>0</v>
      </c>
      <c r="R79" s="7">
        <v>1</v>
      </c>
      <c r="S79" s="7">
        <v>0</v>
      </c>
      <c r="T79" s="7">
        <v>1</v>
      </c>
      <c r="U79" s="8">
        <v>4</v>
      </c>
      <c r="V79" s="7">
        <f t="shared" si="80"/>
        <v>9</v>
      </c>
    </row>
    <row r="80" spans="1:22" x14ac:dyDescent="0.25">
      <c r="A80" s="2" t="s">
        <v>80</v>
      </c>
      <c r="B80" s="3">
        <f>+N80/N81</f>
        <v>9.7087378640776691E-3</v>
      </c>
      <c r="C80" s="3">
        <f t="shared" ref="C80:I80" si="86">+O80/O81</f>
        <v>5.8139534883720929E-3</v>
      </c>
      <c r="D80" s="3">
        <f t="shared" si="86"/>
        <v>0</v>
      </c>
      <c r="E80" s="3">
        <f t="shared" si="86"/>
        <v>0</v>
      </c>
      <c r="F80" s="3">
        <f t="shared" si="86"/>
        <v>0</v>
      </c>
      <c r="G80" s="3">
        <f t="shared" si="86"/>
        <v>0</v>
      </c>
      <c r="H80" s="3">
        <f t="shared" si="86"/>
        <v>0</v>
      </c>
      <c r="I80" s="3">
        <f t="shared" si="86"/>
        <v>2.3622047244094488E-2</v>
      </c>
      <c r="J80" s="3">
        <f>+V80/V81</f>
        <v>4.4483985765124559E-3</v>
      </c>
      <c r="K80" s="15">
        <f t="shared" si="79"/>
        <v>40</v>
      </c>
      <c r="N80" s="7">
        <v>1</v>
      </c>
      <c r="O80" s="7">
        <v>1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8">
        <v>3</v>
      </c>
      <c r="V80" s="7">
        <f t="shared" si="80"/>
        <v>5</v>
      </c>
    </row>
    <row r="81" spans="1:22" x14ac:dyDescent="0.25">
      <c r="B81" s="3">
        <f>SUM(B73:B80)</f>
        <v>0.99999999999999978</v>
      </c>
      <c r="C81" s="3">
        <f t="shared" ref="C81:I81" si="87">SUM(C73:C80)</f>
        <v>1.0000000000000002</v>
      </c>
      <c r="D81" s="3">
        <f t="shared" si="87"/>
        <v>1</v>
      </c>
      <c r="E81" s="3">
        <f t="shared" si="87"/>
        <v>1</v>
      </c>
      <c r="F81" s="3">
        <f t="shared" si="87"/>
        <v>1.0000000000000002</v>
      </c>
      <c r="G81" s="3">
        <f t="shared" si="87"/>
        <v>1</v>
      </c>
      <c r="H81" s="3">
        <f t="shared" si="87"/>
        <v>0.99999999999999989</v>
      </c>
      <c r="I81" s="3">
        <f t="shared" si="87"/>
        <v>0.99999999999999978</v>
      </c>
      <c r="J81" s="3">
        <f>SUM(J73:J80)</f>
        <v>1</v>
      </c>
      <c r="K81" s="16">
        <f>SUM(K73:K80)/V81</f>
        <v>2.3567615658362988</v>
      </c>
      <c r="N81" s="9">
        <f>SUM(N73:N80)</f>
        <v>103</v>
      </c>
      <c r="O81" s="9">
        <f t="shared" ref="O81:U81" si="88">SUM(O73:O80)</f>
        <v>172</v>
      </c>
      <c r="P81" s="9">
        <f t="shared" si="88"/>
        <v>197</v>
      </c>
      <c r="Q81" s="9">
        <f t="shared" si="88"/>
        <v>136</v>
      </c>
      <c r="R81" s="9">
        <f t="shared" si="88"/>
        <v>149</v>
      </c>
      <c r="S81" s="9">
        <f t="shared" si="88"/>
        <v>123</v>
      </c>
      <c r="T81" s="9">
        <f t="shared" si="88"/>
        <v>117</v>
      </c>
      <c r="U81" s="9">
        <f t="shared" si="88"/>
        <v>127</v>
      </c>
      <c r="V81" s="9">
        <f t="shared" si="80"/>
        <v>1124</v>
      </c>
    </row>
    <row r="82" spans="1:22" s="1" customFormat="1" x14ac:dyDescent="0.25">
      <c r="A82" s="1" t="s">
        <v>54</v>
      </c>
      <c r="B82" s="1" t="s">
        <v>4</v>
      </c>
      <c r="C82" s="1" t="s">
        <v>63</v>
      </c>
      <c r="D82" s="1" t="s">
        <v>65</v>
      </c>
      <c r="E82" s="1" t="s">
        <v>69</v>
      </c>
      <c r="F82" s="1" t="s">
        <v>71</v>
      </c>
      <c r="G82" s="1" t="s">
        <v>72</v>
      </c>
      <c r="H82" s="1" t="s">
        <v>73</v>
      </c>
      <c r="I82" s="1" t="s">
        <v>74</v>
      </c>
      <c r="J82" s="1" t="s">
        <v>115</v>
      </c>
      <c r="K82" s="1" t="s">
        <v>75</v>
      </c>
      <c r="L82" s="1" t="s">
        <v>76</v>
      </c>
      <c r="N82" s="5" t="s">
        <v>4</v>
      </c>
      <c r="O82" s="5" t="s">
        <v>63</v>
      </c>
      <c r="P82" s="5" t="s">
        <v>65</v>
      </c>
      <c r="Q82" s="5" t="s">
        <v>69</v>
      </c>
      <c r="R82" s="5" t="s">
        <v>71</v>
      </c>
      <c r="S82" s="5" t="s">
        <v>72</v>
      </c>
      <c r="T82" s="5" t="s">
        <v>73</v>
      </c>
      <c r="U82" s="6" t="s">
        <v>74</v>
      </c>
      <c r="V82" s="5"/>
    </row>
    <row r="83" spans="1:22" x14ac:dyDescent="0.25">
      <c r="A83" t="s">
        <v>78</v>
      </c>
      <c r="B83" s="3"/>
      <c r="C83" s="3"/>
      <c r="D83" s="3"/>
      <c r="E83" s="3"/>
      <c r="F83" s="3"/>
      <c r="G83" s="3"/>
      <c r="H83" s="3"/>
      <c r="I83" s="3"/>
      <c r="J83" s="3">
        <f>SUM(J90:J91)</f>
        <v>0.25869759143621768</v>
      </c>
      <c r="L83" s="3">
        <v>0.64</v>
      </c>
      <c r="M83" s="3"/>
      <c r="V83" s="13"/>
    </row>
    <row r="84" spans="1:22" x14ac:dyDescent="0.25">
      <c r="A84" t="s">
        <v>57</v>
      </c>
      <c r="B84" s="3">
        <f>+N84/N92</f>
        <v>9.7087378640776691E-3</v>
      </c>
      <c r="C84" s="3">
        <f t="shared" ref="C84:I84" si="89">+O84/O92</f>
        <v>1.1627906976744186E-2</v>
      </c>
      <c r="D84" s="3">
        <f t="shared" si="89"/>
        <v>5.1546391752577319E-3</v>
      </c>
      <c r="E84" s="3">
        <f t="shared" si="89"/>
        <v>0</v>
      </c>
      <c r="F84" s="3">
        <f t="shared" si="89"/>
        <v>0</v>
      </c>
      <c r="G84" s="3">
        <f t="shared" si="89"/>
        <v>0</v>
      </c>
      <c r="H84" s="3">
        <f t="shared" si="89"/>
        <v>0</v>
      </c>
      <c r="I84" s="3">
        <f t="shared" si="89"/>
        <v>0</v>
      </c>
      <c r="J84" s="3">
        <f>+V84/V92</f>
        <v>3.5682426404995541E-3</v>
      </c>
      <c r="L84" s="3"/>
      <c r="M84" s="3"/>
      <c r="N84" s="7">
        <v>1</v>
      </c>
      <c r="O84" s="7">
        <v>2</v>
      </c>
      <c r="P84" s="7">
        <v>1</v>
      </c>
      <c r="Q84" s="7">
        <v>0</v>
      </c>
      <c r="R84" s="7">
        <v>0</v>
      </c>
      <c r="S84" s="7">
        <v>0</v>
      </c>
      <c r="T84" s="7">
        <v>0</v>
      </c>
      <c r="U84" s="8">
        <v>0</v>
      </c>
      <c r="V84" s="13">
        <f t="shared" ref="V84:V89" si="90">SUM(N84:U84)</f>
        <v>4</v>
      </c>
    </row>
    <row r="85" spans="1:22" x14ac:dyDescent="0.25">
      <c r="A85" t="s">
        <v>58</v>
      </c>
      <c r="B85" s="3">
        <f>+N85/N92</f>
        <v>0.13592233009708737</v>
      </c>
      <c r="C85" s="3">
        <f t="shared" ref="C85:I85" si="91">+O85/O92</f>
        <v>5.8139534883720929E-2</v>
      </c>
      <c r="D85" s="3">
        <f t="shared" si="91"/>
        <v>0.10309278350515463</v>
      </c>
      <c r="E85" s="3">
        <f t="shared" si="91"/>
        <v>7.3529411764705885E-2</v>
      </c>
      <c r="F85" s="3">
        <f t="shared" si="91"/>
        <v>6.0402684563758392E-2</v>
      </c>
      <c r="G85" s="3">
        <f t="shared" si="91"/>
        <v>9.7560975609756101E-2</v>
      </c>
      <c r="H85" s="3">
        <f t="shared" si="91"/>
        <v>0.10256410256410256</v>
      </c>
      <c r="I85" s="3">
        <f t="shared" si="91"/>
        <v>2.3622047244094488E-2</v>
      </c>
      <c r="J85" s="3">
        <f>+V85/V92</f>
        <v>8.0285459411239962E-2</v>
      </c>
      <c r="L85" s="3">
        <v>0.19</v>
      </c>
      <c r="M85" s="3"/>
      <c r="N85" s="7">
        <v>14</v>
      </c>
      <c r="O85" s="7">
        <v>10</v>
      </c>
      <c r="P85" s="7">
        <v>20</v>
      </c>
      <c r="Q85" s="7">
        <v>10</v>
      </c>
      <c r="R85" s="7">
        <v>9</v>
      </c>
      <c r="S85" s="7">
        <v>12</v>
      </c>
      <c r="T85" s="7">
        <v>12</v>
      </c>
      <c r="U85" s="8">
        <v>3</v>
      </c>
      <c r="V85" s="13">
        <f t="shared" si="90"/>
        <v>90</v>
      </c>
    </row>
    <row r="86" spans="1:22" x14ac:dyDescent="0.25">
      <c r="A86" t="s">
        <v>62</v>
      </c>
      <c r="B86" s="3">
        <f>+N86/N92</f>
        <v>1.9417475728155338E-2</v>
      </c>
      <c r="C86" s="3">
        <f t="shared" ref="C86:I86" si="92">+O86/O92</f>
        <v>0.30813953488372092</v>
      </c>
      <c r="D86" s="3">
        <f t="shared" si="92"/>
        <v>0.31443298969072164</v>
      </c>
      <c r="E86" s="3">
        <f t="shared" si="92"/>
        <v>0.21323529411764705</v>
      </c>
      <c r="F86" s="3">
        <f t="shared" si="92"/>
        <v>0.15436241610738255</v>
      </c>
      <c r="G86" s="3">
        <f t="shared" si="92"/>
        <v>4.878048780487805E-2</v>
      </c>
      <c r="H86" s="3">
        <f t="shared" si="92"/>
        <v>6.8376068376068383E-2</v>
      </c>
      <c r="I86" s="3">
        <f t="shared" si="92"/>
        <v>2.3622047244094488E-2</v>
      </c>
      <c r="J86" s="3">
        <f>+V86/V92</f>
        <v>0.16503122212310437</v>
      </c>
      <c r="L86" s="3">
        <v>0.05</v>
      </c>
      <c r="M86" s="3"/>
      <c r="N86" s="7">
        <v>2</v>
      </c>
      <c r="O86" s="7">
        <v>53</v>
      </c>
      <c r="P86" s="7">
        <v>61</v>
      </c>
      <c r="Q86" s="7">
        <v>29</v>
      </c>
      <c r="R86" s="7">
        <v>23</v>
      </c>
      <c r="S86" s="7">
        <v>6</v>
      </c>
      <c r="T86" s="7">
        <v>8</v>
      </c>
      <c r="U86" s="8">
        <v>3</v>
      </c>
      <c r="V86" s="13">
        <f t="shared" si="90"/>
        <v>185</v>
      </c>
    </row>
    <row r="87" spans="1:22" x14ac:dyDescent="0.25">
      <c r="A87" t="s">
        <v>59</v>
      </c>
      <c r="B87" s="3">
        <f>+N87/N92</f>
        <v>0.4563106796116505</v>
      </c>
      <c r="C87" s="3">
        <f t="shared" ref="C87:I87" si="93">+O87/O92</f>
        <v>0.45930232558139533</v>
      </c>
      <c r="D87" s="3">
        <f t="shared" si="93"/>
        <v>0.32989690721649484</v>
      </c>
      <c r="E87" s="3">
        <f t="shared" si="93"/>
        <v>0.49264705882352944</v>
      </c>
      <c r="F87" s="3">
        <f t="shared" si="93"/>
        <v>0.58389261744966447</v>
      </c>
      <c r="G87" s="3">
        <f t="shared" si="93"/>
        <v>0.43089430894308944</v>
      </c>
      <c r="H87" s="3">
        <f t="shared" si="93"/>
        <v>0.47008547008547008</v>
      </c>
      <c r="I87" s="3">
        <f t="shared" si="93"/>
        <v>0.48031496062992124</v>
      </c>
      <c r="J87" s="3">
        <f>+V87/V92</f>
        <v>0.4576271186440678</v>
      </c>
      <c r="L87" s="3">
        <v>0.13</v>
      </c>
      <c r="M87" s="3"/>
      <c r="N87" s="7">
        <v>47</v>
      </c>
      <c r="O87" s="7">
        <v>79</v>
      </c>
      <c r="P87" s="7">
        <v>64</v>
      </c>
      <c r="Q87" s="7">
        <v>67</v>
      </c>
      <c r="R87" s="7">
        <v>87</v>
      </c>
      <c r="S87" s="7">
        <v>53</v>
      </c>
      <c r="T87" s="7">
        <v>55</v>
      </c>
      <c r="U87" s="8">
        <v>61</v>
      </c>
      <c r="V87" s="13">
        <f t="shared" si="90"/>
        <v>513</v>
      </c>
    </row>
    <row r="88" spans="1:22" x14ac:dyDescent="0.25">
      <c r="A88" t="s">
        <v>60</v>
      </c>
      <c r="B88" s="3">
        <f>+N88/N92</f>
        <v>3.8834951456310676E-2</v>
      </c>
      <c r="C88" s="3">
        <f t="shared" ref="C88:I88" si="94">+O88/O92</f>
        <v>1.7441860465116279E-2</v>
      </c>
      <c r="D88" s="3">
        <f t="shared" si="94"/>
        <v>5.1546391752577319E-3</v>
      </c>
      <c r="E88" s="3">
        <f t="shared" si="94"/>
        <v>5.8823529411764705E-2</v>
      </c>
      <c r="F88" s="3">
        <f t="shared" si="94"/>
        <v>0</v>
      </c>
      <c r="G88" s="3">
        <f t="shared" si="94"/>
        <v>2.4390243902439025E-2</v>
      </c>
      <c r="H88" s="3">
        <f t="shared" si="94"/>
        <v>1.7094017094017096E-2</v>
      </c>
      <c r="I88" s="3">
        <f t="shared" si="94"/>
        <v>7.874015748031496E-3</v>
      </c>
      <c r="J88" s="3">
        <f>+V88/V92</f>
        <v>1.9625334522747548E-2</v>
      </c>
      <c r="L88" s="3"/>
      <c r="M88" s="3"/>
      <c r="N88" s="7">
        <v>4</v>
      </c>
      <c r="O88" s="7">
        <v>3</v>
      </c>
      <c r="P88" s="7">
        <v>1</v>
      </c>
      <c r="Q88" s="7">
        <v>8</v>
      </c>
      <c r="R88" s="7">
        <v>0</v>
      </c>
      <c r="S88" s="7">
        <v>3</v>
      </c>
      <c r="T88" s="7">
        <v>2</v>
      </c>
      <c r="U88" s="8">
        <v>1</v>
      </c>
      <c r="V88" s="13">
        <f t="shared" si="90"/>
        <v>22</v>
      </c>
    </row>
    <row r="89" spans="1:22" x14ac:dyDescent="0.25">
      <c r="A89" t="s">
        <v>61</v>
      </c>
      <c r="B89" s="3">
        <f>+N89/N92</f>
        <v>0</v>
      </c>
      <c r="C89" s="3">
        <f t="shared" ref="C89:I89" si="95">+O89/O92</f>
        <v>2.9069767441860465E-2</v>
      </c>
      <c r="D89" s="3">
        <f t="shared" si="95"/>
        <v>2.0618556701030927E-2</v>
      </c>
      <c r="E89" s="3">
        <f t="shared" si="95"/>
        <v>1.4705882352941176E-2</v>
      </c>
      <c r="F89" s="3">
        <f t="shared" si="95"/>
        <v>6.7114093959731542E-3</v>
      </c>
      <c r="G89" s="3">
        <f t="shared" si="95"/>
        <v>2.4390243902439025E-2</v>
      </c>
      <c r="H89" s="3">
        <f t="shared" si="95"/>
        <v>0</v>
      </c>
      <c r="I89" s="3">
        <f t="shared" si="95"/>
        <v>1.5748031496062992E-2</v>
      </c>
      <c r="J89" s="3">
        <f>+V89/V92</f>
        <v>1.5165031222123104E-2</v>
      </c>
      <c r="L89" s="3"/>
      <c r="M89" s="3"/>
      <c r="N89" s="7">
        <v>0</v>
      </c>
      <c r="O89" s="7">
        <v>5</v>
      </c>
      <c r="P89" s="7">
        <v>4</v>
      </c>
      <c r="Q89" s="7">
        <v>2</v>
      </c>
      <c r="R89" s="7">
        <v>1</v>
      </c>
      <c r="S89" s="7">
        <v>3</v>
      </c>
      <c r="T89" s="7">
        <v>0</v>
      </c>
      <c r="U89" s="8">
        <v>2</v>
      </c>
      <c r="V89" s="13">
        <f t="shared" si="90"/>
        <v>17</v>
      </c>
    </row>
    <row r="90" spans="1:22" x14ac:dyDescent="0.25">
      <c r="A90" t="s">
        <v>55</v>
      </c>
      <c r="B90" s="3">
        <f t="shared" ref="B90:J90" si="96">+N90/N92</f>
        <v>0.17475728155339806</v>
      </c>
      <c r="C90" s="3">
        <f t="shared" si="96"/>
        <v>6.9767441860465115E-2</v>
      </c>
      <c r="D90" s="3">
        <f t="shared" si="96"/>
        <v>0.13402061855670103</v>
      </c>
      <c r="E90" s="3">
        <f t="shared" si="96"/>
        <v>6.6176470588235295E-2</v>
      </c>
      <c r="F90" s="3">
        <f t="shared" si="96"/>
        <v>0.10067114093959731</v>
      </c>
      <c r="G90" s="3">
        <f t="shared" si="96"/>
        <v>9.7560975609756101E-2</v>
      </c>
      <c r="H90" s="3">
        <f t="shared" si="96"/>
        <v>0.10256410256410256</v>
      </c>
      <c r="I90" s="3">
        <f t="shared" si="96"/>
        <v>0.15748031496062992</v>
      </c>
      <c r="J90" s="3">
        <f t="shared" si="96"/>
        <v>0.11061552185548618</v>
      </c>
      <c r="L90" s="3"/>
      <c r="M90" s="3"/>
      <c r="N90" s="7">
        <v>18</v>
      </c>
      <c r="O90" s="7">
        <v>12</v>
      </c>
      <c r="P90" s="7">
        <v>26</v>
      </c>
      <c r="Q90" s="7">
        <v>9</v>
      </c>
      <c r="R90" s="7">
        <v>15</v>
      </c>
      <c r="S90" s="7">
        <v>12</v>
      </c>
      <c r="T90" s="7">
        <v>12</v>
      </c>
      <c r="U90" s="8">
        <v>20</v>
      </c>
      <c r="V90" s="13">
        <f>SUM(N90:U90)</f>
        <v>124</v>
      </c>
    </row>
    <row r="91" spans="1:22" x14ac:dyDescent="0.25">
      <c r="A91" t="s">
        <v>56</v>
      </c>
      <c r="B91" s="3">
        <f t="shared" ref="B91:J91" si="97">+N91/N92</f>
        <v>0.1650485436893204</v>
      </c>
      <c r="C91" s="3">
        <f t="shared" si="97"/>
        <v>4.6511627906976744E-2</v>
      </c>
      <c r="D91" s="3">
        <f t="shared" si="97"/>
        <v>8.7628865979381437E-2</v>
      </c>
      <c r="E91" s="3">
        <f t="shared" si="97"/>
        <v>8.0882352941176475E-2</v>
      </c>
      <c r="F91" s="3">
        <f t="shared" si="97"/>
        <v>9.3959731543624164E-2</v>
      </c>
      <c r="G91" s="3">
        <f t="shared" si="97"/>
        <v>0.27642276422764228</v>
      </c>
      <c r="H91" s="3">
        <f t="shared" si="97"/>
        <v>0.23931623931623933</v>
      </c>
      <c r="I91" s="3">
        <f t="shared" si="97"/>
        <v>0.29133858267716534</v>
      </c>
      <c r="J91" s="3">
        <f t="shared" si="97"/>
        <v>0.1480820695807315</v>
      </c>
      <c r="L91" s="3"/>
      <c r="M91" s="3"/>
      <c r="N91" s="7">
        <v>17</v>
      </c>
      <c r="O91" s="7">
        <v>8</v>
      </c>
      <c r="P91" s="7">
        <v>17</v>
      </c>
      <c r="Q91" s="7">
        <v>11</v>
      </c>
      <c r="R91" s="7">
        <v>14</v>
      </c>
      <c r="S91" s="7">
        <v>34</v>
      </c>
      <c r="T91" s="7">
        <v>28</v>
      </c>
      <c r="U91" s="8">
        <v>37</v>
      </c>
      <c r="V91" s="13">
        <f>SUM(N91:U91)</f>
        <v>166</v>
      </c>
    </row>
    <row r="92" spans="1:22" x14ac:dyDescent="0.25">
      <c r="B92" s="3">
        <f t="shared" ref="B92:I92" si="98">SUM(B83:B89)</f>
        <v>0.66019417475728148</v>
      </c>
      <c r="C92" s="3">
        <f t="shared" si="98"/>
        <v>0.88372093023255816</v>
      </c>
      <c r="D92" s="3">
        <f t="shared" si="98"/>
        <v>0.77835051546391754</v>
      </c>
      <c r="E92" s="3">
        <f t="shared" si="98"/>
        <v>0.8529411764705882</v>
      </c>
      <c r="F92" s="3">
        <f t="shared" si="98"/>
        <v>0.80536912751677858</v>
      </c>
      <c r="G92" s="3">
        <f t="shared" si="98"/>
        <v>0.6260162601626017</v>
      </c>
      <c r="H92" s="3">
        <f t="shared" si="98"/>
        <v>0.65811965811965811</v>
      </c>
      <c r="I92" s="3">
        <f t="shared" si="98"/>
        <v>0.55118110236220463</v>
      </c>
      <c r="J92" s="3">
        <f>SUM(J84:J91)</f>
        <v>1</v>
      </c>
      <c r="N92" s="9">
        <f>SUM(N83:N91)</f>
        <v>103</v>
      </c>
      <c r="O92" s="9">
        <f t="shared" ref="O92:U92" si="99">SUM(O83:O91)</f>
        <v>172</v>
      </c>
      <c r="P92" s="9">
        <f t="shared" si="99"/>
        <v>194</v>
      </c>
      <c r="Q92" s="9">
        <f t="shared" si="99"/>
        <v>136</v>
      </c>
      <c r="R92" s="9">
        <f t="shared" si="99"/>
        <v>149</v>
      </c>
      <c r="S92" s="9">
        <f t="shared" si="99"/>
        <v>123</v>
      </c>
      <c r="T92" s="9">
        <f t="shared" si="99"/>
        <v>117</v>
      </c>
      <c r="U92" s="9">
        <f t="shared" si="99"/>
        <v>127</v>
      </c>
      <c r="V92" s="11">
        <f>SUM(N92:U92)</f>
        <v>1121</v>
      </c>
    </row>
    <row r="232" spans="1:3" x14ac:dyDescent="0.25">
      <c r="A232" t="s">
        <v>82</v>
      </c>
      <c r="B232" t="s">
        <v>83</v>
      </c>
      <c r="C232" t="s">
        <v>76</v>
      </c>
    </row>
    <row r="233" spans="1:3" x14ac:dyDescent="0.25">
      <c r="A233" t="s">
        <v>84</v>
      </c>
      <c r="B233" s="3">
        <v>0.26800000000000002</v>
      </c>
      <c r="C233" s="3">
        <v>0.151</v>
      </c>
    </row>
    <row r="234" spans="1:3" x14ac:dyDescent="0.25">
      <c r="A234" t="s">
        <v>93</v>
      </c>
      <c r="B234" s="3">
        <v>0.13700000000000001</v>
      </c>
      <c r="C234" s="3">
        <v>0.16700000000000001</v>
      </c>
    </row>
    <row r="235" spans="1:3" x14ac:dyDescent="0.25">
      <c r="A235" t="s">
        <v>94</v>
      </c>
      <c r="B235" s="3">
        <v>0.129</v>
      </c>
      <c r="C235" s="3">
        <v>0.128</v>
      </c>
    </row>
    <row r="236" spans="1:3" x14ac:dyDescent="0.25">
      <c r="A236" t="s">
        <v>95</v>
      </c>
      <c r="B236" s="3">
        <v>0.105</v>
      </c>
      <c r="C236" s="4">
        <v>0.18</v>
      </c>
    </row>
    <row r="237" spans="1:3" x14ac:dyDescent="0.25">
      <c r="A237" t="s">
        <v>96</v>
      </c>
      <c r="B237" s="3">
        <v>7.0999999999999994E-2</v>
      </c>
      <c r="C237" s="4">
        <v>0.14000000000000001</v>
      </c>
    </row>
    <row r="238" spans="1:3" x14ac:dyDescent="0.25">
      <c r="A238" t="s">
        <v>97</v>
      </c>
      <c r="B238" s="3">
        <v>0.11600000000000001</v>
      </c>
      <c r="C238" s="3">
        <v>7.6999999999999999E-2</v>
      </c>
    </row>
    <row r="239" spans="1:3" x14ac:dyDescent="0.25">
      <c r="A239" t="s">
        <v>85</v>
      </c>
      <c r="B239" s="3">
        <v>0.17499999999999999</v>
      </c>
      <c r="C239" s="3">
        <v>0.158</v>
      </c>
    </row>
    <row r="254" spans="1:3" x14ac:dyDescent="0.25">
      <c r="A254" t="s">
        <v>86</v>
      </c>
      <c r="B254" t="s">
        <v>91</v>
      </c>
      <c r="C254" t="s">
        <v>79</v>
      </c>
    </row>
    <row r="255" spans="1:3" x14ac:dyDescent="0.25">
      <c r="A255" t="s">
        <v>92</v>
      </c>
      <c r="B255" s="3">
        <v>0.31290000000000001</v>
      </c>
    </row>
    <row r="256" spans="1:3" x14ac:dyDescent="0.25">
      <c r="A256" t="s">
        <v>87</v>
      </c>
      <c r="B256" s="3">
        <v>0.25569999999999998</v>
      </c>
    </row>
    <row r="257" spans="1:2" x14ac:dyDescent="0.25">
      <c r="A257" t="s">
        <v>88</v>
      </c>
      <c r="B257" s="3">
        <v>0.2024</v>
      </c>
    </row>
    <row r="258" spans="1:2" x14ac:dyDescent="0.25">
      <c r="A258" t="s">
        <v>89</v>
      </c>
      <c r="B258" s="3">
        <v>1.2800000000000001E-2</v>
      </c>
    </row>
    <row r="259" spans="1:2" x14ac:dyDescent="0.25">
      <c r="A259" t="s">
        <v>90</v>
      </c>
      <c r="B259" s="3">
        <v>0.1263</v>
      </c>
    </row>
    <row r="260" spans="1:2" x14ac:dyDescent="0.25">
      <c r="B260" s="3">
        <f>SUM(B255:B259)</f>
        <v>0.91010000000000002</v>
      </c>
    </row>
    <row r="261" spans="1:2" x14ac:dyDescent="0.25">
      <c r="A261" t="s">
        <v>99</v>
      </c>
    </row>
    <row r="262" spans="1:2" x14ac:dyDescent="0.25">
      <c r="A262" t="s">
        <v>4</v>
      </c>
      <c r="B262" t="s">
        <v>100</v>
      </c>
    </row>
    <row r="263" spans="1:2" x14ac:dyDescent="0.25">
      <c r="A263" t="s">
        <v>63</v>
      </c>
      <c r="B263" t="s">
        <v>103</v>
      </c>
    </row>
    <row r="264" spans="1:2" x14ac:dyDescent="0.25">
      <c r="A264" t="s">
        <v>65</v>
      </c>
      <c r="B264" t="s">
        <v>102</v>
      </c>
    </row>
    <row r="265" spans="1:2" x14ac:dyDescent="0.25">
      <c r="A265" t="s">
        <v>69</v>
      </c>
      <c r="B265" t="s">
        <v>101</v>
      </c>
    </row>
    <row r="266" spans="1:2" x14ac:dyDescent="0.25">
      <c r="A266" t="s">
        <v>72</v>
      </c>
      <c r="B266" t="s">
        <v>106</v>
      </c>
    </row>
    <row r="267" spans="1:2" x14ac:dyDescent="0.25">
      <c r="A267" t="s">
        <v>73</v>
      </c>
      <c r="B267" t="s">
        <v>109</v>
      </c>
    </row>
    <row r="268" spans="1:2" x14ac:dyDescent="0.25">
      <c r="A268" t="s">
        <v>74</v>
      </c>
      <c r="B268" t="s">
        <v>104</v>
      </c>
    </row>
    <row r="270" spans="1:2" x14ac:dyDescent="0.25">
      <c r="A270" t="s">
        <v>105</v>
      </c>
      <c r="B270" t="s">
        <v>107</v>
      </c>
    </row>
    <row r="271" spans="1:2" x14ac:dyDescent="0.25">
      <c r="B271" t="s">
        <v>108</v>
      </c>
    </row>
    <row r="272" spans="1:2" x14ac:dyDescent="0.25">
      <c r="B272" t="s">
        <v>110</v>
      </c>
    </row>
    <row r="273" spans="2:2" x14ac:dyDescent="0.25">
      <c r="B273" t="s">
        <v>111</v>
      </c>
    </row>
  </sheetData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A3653-F644-4E21-B2ED-EF767B2E8510}">
  <dimension ref="A1:Y116"/>
  <sheetViews>
    <sheetView tabSelected="1" topLeftCell="A88" workbookViewId="0">
      <selection activeCell="O80" sqref="O80"/>
    </sheetView>
  </sheetViews>
  <sheetFormatPr defaultRowHeight="15" x14ac:dyDescent="0.25"/>
  <cols>
    <col min="1" max="1" width="12.5703125" bestFit="1" customWidth="1"/>
    <col min="2" max="2" width="25" bestFit="1" customWidth="1"/>
    <col min="3" max="3" width="12" bestFit="1" customWidth="1"/>
    <col min="4" max="4" width="13.28515625" bestFit="1" customWidth="1"/>
    <col min="6" max="6" width="13.140625" bestFit="1" customWidth="1"/>
    <col min="7" max="7" width="24.5703125" bestFit="1" customWidth="1"/>
    <col min="8" max="8" width="12" bestFit="1" customWidth="1"/>
    <col min="9" max="9" width="12.28515625" bestFit="1" customWidth="1"/>
    <col min="10" max="10" width="15.140625" bestFit="1" customWidth="1"/>
    <col min="11" max="11" width="17" bestFit="1" customWidth="1"/>
    <col min="12" max="14" width="12" bestFit="1" customWidth="1"/>
    <col min="15" max="15" width="11" bestFit="1" customWidth="1"/>
    <col min="16" max="16" width="11.42578125" bestFit="1" customWidth="1"/>
    <col min="17" max="17" width="14" bestFit="1" customWidth="1"/>
    <col min="18" max="19" width="12" bestFit="1" customWidth="1"/>
    <col min="20" max="20" width="12.140625" bestFit="1" customWidth="1"/>
    <col min="21" max="21" width="15.7109375" bestFit="1" customWidth="1"/>
    <col min="22" max="22" width="22.42578125" bestFit="1" customWidth="1"/>
    <col min="23" max="23" width="25.140625" bestFit="1" customWidth="1"/>
    <col min="24" max="24" width="12.28515625" bestFit="1" customWidth="1"/>
    <col min="25" max="25" width="12" bestFit="1" customWidth="1"/>
  </cols>
  <sheetData>
    <row r="1" spans="1:25" x14ac:dyDescent="0.25">
      <c r="A1" s="22" t="s">
        <v>119</v>
      </c>
      <c r="B1" s="22" t="s">
        <v>120</v>
      </c>
      <c r="C1" s="22" t="s">
        <v>121</v>
      </c>
      <c r="D1" s="22" t="s">
        <v>122</v>
      </c>
      <c r="F1" s="19" t="s">
        <v>123</v>
      </c>
      <c r="G1" s="19" t="s">
        <v>124</v>
      </c>
    </row>
    <row r="2" spans="1:25" x14ac:dyDescent="0.25">
      <c r="A2" t="s">
        <v>125</v>
      </c>
      <c r="B2" t="s">
        <v>126</v>
      </c>
      <c r="C2">
        <f t="shared" ref="C2:C55" si="0">+D2/$D$56</f>
        <v>7.2811617587736993E-2</v>
      </c>
      <c r="D2">
        <v>361</v>
      </c>
      <c r="F2" s="19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132</v>
      </c>
      <c r="L2" t="s">
        <v>133</v>
      </c>
      <c r="M2" t="s">
        <v>134</v>
      </c>
      <c r="N2" t="s">
        <v>135</v>
      </c>
      <c r="O2" t="s">
        <v>16</v>
      </c>
      <c r="P2" t="s">
        <v>17</v>
      </c>
      <c r="Q2" t="s">
        <v>126</v>
      </c>
      <c r="R2" t="s">
        <v>136</v>
      </c>
      <c r="S2" t="s">
        <v>137</v>
      </c>
      <c r="T2" t="s">
        <v>138</v>
      </c>
      <c r="U2" t="s">
        <v>139</v>
      </c>
      <c r="V2" t="s">
        <v>140</v>
      </c>
      <c r="W2" t="s">
        <v>141</v>
      </c>
      <c r="X2" t="s">
        <v>142</v>
      </c>
      <c r="Y2" t="s">
        <v>143</v>
      </c>
    </row>
    <row r="3" spans="1:25" x14ac:dyDescent="0.25">
      <c r="A3" t="s">
        <v>125</v>
      </c>
      <c r="B3" t="s">
        <v>136</v>
      </c>
      <c r="C3">
        <f t="shared" si="0"/>
        <v>3.2271077047196449E-3</v>
      </c>
      <c r="D3">
        <v>16</v>
      </c>
      <c r="F3" s="18" t="s">
        <v>144</v>
      </c>
      <c r="L3">
        <v>0.27672448567970953</v>
      </c>
      <c r="M3">
        <v>5.8491327148043566E-2</v>
      </c>
      <c r="N3">
        <v>3.8321903993545785E-2</v>
      </c>
      <c r="O3">
        <v>2.2388059701492539E-2</v>
      </c>
      <c r="P3">
        <v>7.4828559903186764E-2</v>
      </c>
      <c r="Y3">
        <v>0.47075433642597819</v>
      </c>
    </row>
    <row r="4" spans="1:25" x14ac:dyDescent="0.25">
      <c r="A4" t="s">
        <v>125</v>
      </c>
      <c r="B4" t="s">
        <v>137</v>
      </c>
      <c r="C4">
        <f t="shared" si="0"/>
        <v>1.0084711577248891E-3</v>
      </c>
      <c r="D4">
        <v>5</v>
      </c>
      <c r="F4" s="18" t="s">
        <v>145</v>
      </c>
      <c r="I4">
        <v>8.8543767648245258E-2</v>
      </c>
      <c r="J4">
        <v>4.2355788624445341E-2</v>
      </c>
      <c r="K4">
        <v>2.3799919322307381E-2</v>
      </c>
      <c r="Y4">
        <v>0.15469947559499797</v>
      </c>
    </row>
    <row r="5" spans="1:25" x14ac:dyDescent="0.25">
      <c r="A5" t="s">
        <v>125</v>
      </c>
      <c r="B5" t="s">
        <v>138</v>
      </c>
      <c r="C5">
        <f t="shared" si="0"/>
        <v>1.9362646228317869E-2</v>
      </c>
      <c r="D5">
        <v>96</v>
      </c>
      <c r="F5" s="18" t="s">
        <v>13</v>
      </c>
      <c r="U5">
        <v>1.2706736587333602E-2</v>
      </c>
      <c r="V5">
        <v>9.8830173457039126E-3</v>
      </c>
      <c r="W5">
        <v>2.5211778943122227E-2</v>
      </c>
      <c r="X5">
        <v>8.4711577248890689E-3</v>
      </c>
      <c r="Y5">
        <v>5.6272690601048808E-2</v>
      </c>
    </row>
    <row r="6" spans="1:25" x14ac:dyDescent="0.25">
      <c r="A6" t="s">
        <v>13</v>
      </c>
      <c r="B6" t="s">
        <v>141</v>
      </c>
      <c r="C6">
        <f t="shared" si="0"/>
        <v>8.0677692617991126E-3</v>
      </c>
      <c r="D6">
        <v>40</v>
      </c>
      <c r="F6" s="18" t="s">
        <v>125</v>
      </c>
      <c r="Q6">
        <v>0.19160951996772893</v>
      </c>
      <c r="R6">
        <v>9.479628882613958E-3</v>
      </c>
      <c r="S6">
        <v>3.0254134731746672E-3</v>
      </c>
      <c r="T6">
        <v>7.4425171440096805E-2</v>
      </c>
      <c r="Y6">
        <v>0.27853973376361441</v>
      </c>
    </row>
    <row r="7" spans="1:25" x14ac:dyDescent="0.25">
      <c r="A7" t="s">
        <v>13</v>
      </c>
      <c r="B7" t="s">
        <v>140</v>
      </c>
      <c r="C7">
        <f t="shared" si="0"/>
        <v>2.2186365469947559E-3</v>
      </c>
      <c r="D7">
        <v>11</v>
      </c>
      <c r="F7" s="18" t="s">
        <v>11</v>
      </c>
      <c r="G7">
        <v>2.8640580879386847E-2</v>
      </c>
      <c r="H7">
        <v>1.109318273497378E-2</v>
      </c>
      <c r="Y7">
        <v>3.9733763614360623E-2</v>
      </c>
    </row>
    <row r="8" spans="1:25" x14ac:dyDescent="0.25">
      <c r="A8" t="s">
        <v>13</v>
      </c>
      <c r="B8" t="s">
        <v>139</v>
      </c>
      <c r="C8">
        <f t="shared" si="0"/>
        <v>4.0338846308995563E-3</v>
      </c>
      <c r="D8">
        <v>20</v>
      </c>
      <c r="F8" s="18" t="s">
        <v>143</v>
      </c>
      <c r="G8">
        <v>2.8640580879386847E-2</v>
      </c>
      <c r="H8">
        <v>1.109318273497378E-2</v>
      </c>
      <c r="I8">
        <v>8.8543767648245258E-2</v>
      </c>
      <c r="J8">
        <v>4.2355788624445341E-2</v>
      </c>
      <c r="K8">
        <v>2.3799919322307381E-2</v>
      </c>
      <c r="L8">
        <v>0.27672448567970953</v>
      </c>
      <c r="M8">
        <v>5.8491327148043566E-2</v>
      </c>
      <c r="N8">
        <v>3.8321903993545785E-2</v>
      </c>
      <c r="O8">
        <v>2.2388059701492539E-2</v>
      </c>
      <c r="P8">
        <v>7.4828559903186764E-2</v>
      </c>
      <c r="Q8">
        <v>0.19160951996772893</v>
      </c>
      <c r="R8">
        <v>9.479628882613958E-3</v>
      </c>
      <c r="S8">
        <v>3.0254134731746672E-3</v>
      </c>
      <c r="T8">
        <v>7.4425171440096805E-2</v>
      </c>
      <c r="U8">
        <v>1.2706736587333602E-2</v>
      </c>
      <c r="V8">
        <v>9.8830173457039126E-3</v>
      </c>
      <c r="W8">
        <v>2.5211778943122227E-2</v>
      </c>
      <c r="X8">
        <v>8.4711577248890689E-3</v>
      </c>
      <c r="Y8">
        <v>1</v>
      </c>
    </row>
    <row r="9" spans="1:25" x14ac:dyDescent="0.25">
      <c r="A9" t="s">
        <v>13</v>
      </c>
      <c r="B9" t="s">
        <v>142</v>
      </c>
      <c r="C9">
        <f t="shared" si="0"/>
        <v>3.6304961678096008E-3</v>
      </c>
      <c r="D9">
        <v>18</v>
      </c>
    </row>
    <row r="10" spans="1:25" x14ac:dyDescent="0.25">
      <c r="A10" t="s">
        <v>144</v>
      </c>
      <c r="B10" t="s">
        <v>134</v>
      </c>
      <c r="C10">
        <f t="shared" si="0"/>
        <v>1.3916901976603469E-2</v>
      </c>
      <c r="D10">
        <v>69</v>
      </c>
    </row>
    <row r="11" spans="1:25" x14ac:dyDescent="0.25">
      <c r="A11" t="s">
        <v>144</v>
      </c>
      <c r="B11" t="s">
        <v>133</v>
      </c>
      <c r="C11">
        <f t="shared" si="0"/>
        <v>7.946752722872126E-2</v>
      </c>
      <c r="D11">
        <v>394</v>
      </c>
    </row>
    <row r="12" spans="1:25" x14ac:dyDescent="0.25">
      <c r="A12" t="s">
        <v>144</v>
      </c>
      <c r="B12" t="s">
        <v>135</v>
      </c>
      <c r="C12">
        <f t="shared" si="0"/>
        <v>1.6135538523598225E-3</v>
      </c>
      <c r="D12">
        <v>8</v>
      </c>
    </row>
    <row r="13" spans="1:25" x14ac:dyDescent="0.25">
      <c r="A13" t="s">
        <v>144</v>
      </c>
      <c r="B13" t="s">
        <v>16</v>
      </c>
      <c r="C13">
        <f t="shared" si="0"/>
        <v>3.6304961678096008E-3</v>
      </c>
      <c r="D13">
        <v>18</v>
      </c>
    </row>
    <row r="14" spans="1:25" x14ac:dyDescent="0.25">
      <c r="A14" t="s">
        <v>144</v>
      </c>
      <c r="B14" t="s">
        <v>17</v>
      </c>
      <c r="C14">
        <f t="shared" si="0"/>
        <v>1.6538926986688181E-2</v>
      </c>
      <c r="D14">
        <v>82</v>
      </c>
    </row>
    <row r="15" spans="1:25" x14ac:dyDescent="0.25">
      <c r="A15" t="s">
        <v>145</v>
      </c>
      <c r="B15" t="s">
        <v>130</v>
      </c>
      <c r="C15">
        <f t="shared" si="0"/>
        <v>2.5615167406212183E-2</v>
      </c>
      <c r="D15">
        <v>127</v>
      </c>
    </row>
    <row r="16" spans="1:25" x14ac:dyDescent="0.25">
      <c r="A16" t="s">
        <v>145</v>
      </c>
      <c r="B16" t="s">
        <v>131</v>
      </c>
      <c r="C16">
        <f t="shared" si="0"/>
        <v>1.1899959661153691E-2</v>
      </c>
      <c r="D16">
        <v>59</v>
      </c>
    </row>
    <row r="17" spans="1:4" x14ac:dyDescent="0.25">
      <c r="A17" t="s">
        <v>145</v>
      </c>
      <c r="B17" t="s">
        <v>132</v>
      </c>
      <c r="C17">
        <f t="shared" si="0"/>
        <v>7.462686567164179E-3</v>
      </c>
      <c r="D17">
        <v>37</v>
      </c>
    </row>
    <row r="18" spans="1:4" x14ac:dyDescent="0.25">
      <c r="A18" t="s">
        <v>11</v>
      </c>
      <c r="B18" t="s">
        <v>129</v>
      </c>
      <c r="C18">
        <f t="shared" si="0"/>
        <v>3.6304961678096008E-3</v>
      </c>
      <c r="D18">
        <v>18</v>
      </c>
    </row>
    <row r="19" spans="1:4" x14ac:dyDescent="0.25">
      <c r="A19" t="s">
        <v>11</v>
      </c>
      <c r="B19" t="s">
        <v>128</v>
      </c>
      <c r="C19">
        <f t="shared" si="0"/>
        <v>3.6304961678096008E-3</v>
      </c>
      <c r="D19">
        <v>18</v>
      </c>
    </row>
    <row r="20" spans="1:4" x14ac:dyDescent="0.25">
      <c r="A20" t="s">
        <v>125</v>
      </c>
      <c r="B20" t="s">
        <v>126</v>
      </c>
      <c r="C20">
        <f t="shared" si="0"/>
        <v>3.7918515530455832E-2</v>
      </c>
      <c r="D20">
        <v>188</v>
      </c>
    </row>
    <row r="21" spans="1:4" x14ac:dyDescent="0.25">
      <c r="A21" t="s">
        <v>125</v>
      </c>
      <c r="B21" t="s">
        <v>136</v>
      </c>
      <c r="C21">
        <f t="shared" si="0"/>
        <v>2.8237192416296895E-3</v>
      </c>
      <c r="D21">
        <v>14</v>
      </c>
    </row>
    <row r="22" spans="1:4" x14ac:dyDescent="0.25">
      <c r="A22" t="s">
        <v>125</v>
      </c>
      <c r="B22" t="s">
        <v>137</v>
      </c>
      <c r="C22">
        <f t="shared" si="0"/>
        <v>0</v>
      </c>
      <c r="D22">
        <v>0</v>
      </c>
    </row>
    <row r="23" spans="1:4" x14ac:dyDescent="0.25">
      <c r="A23" t="s">
        <v>125</v>
      </c>
      <c r="B23" t="s">
        <v>138</v>
      </c>
      <c r="C23">
        <f t="shared" si="0"/>
        <v>1.9766034691407825E-2</v>
      </c>
      <c r="D23">
        <v>98</v>
      </c>
    </row>
    <row r="24" spans="1:4" x14ac:dyDescent="0.25">
      <c r="A24" t="s">
        <v>13</v>
      </c>
      <c r="B24" t="s">
        <v>141</v>
      </c>
      <c r="C24">
        <f t="shared" si="0"/>
        <v>5.0423557886244454E-3</v>
      </c>
      <c r="D24">
        <v>25</v>
      </c>
    </row>
    <row r="25" spans="1:4" x14ac:dyDescent="0.25">
      <c r="A25" t="s">
        <v>13</v>
      </c>
      <c r="B25" t="s">
        <v>140</v>
      </c>
      <c r="C25">
        <f t="shared" si="0"/>
        <v>2.2186365469947559E-3</v>
      </c>
      <c r="D25">
        <v>11</v>
      </c>
    </row>
    <row r="26" spans="1:4" x14ac:dyDescent="0.25">
      <c r="A26" t="s">
        <v>13</v>
      </c>
      <c r="B26" t="s">
        <v>139</v>
      </c>
      <c r="C26">
        <f t="shared" si="0"/>
        <v>3.2271077047196449E-3</v>
      </c>
      <c r="D26">
        <v>16</v>
      </c>
    </row>
    <row r="27" spans="1:4" x14ac:dyDescent="0.25">
      <c r="A27" t="s">
        <v>13</v>
      </c>
      <c r="B27" t="s">
        <v>142</v>
      </c>
      <c r="C27">
        <f t="shared" si="0"/>
        <v>1.0084711577248891E-3</v>
      </c>
      <c r="D27">
        <v>5</v>
      </c>
    </row>
    <row r="28" spans="1:4" x14ac:dyDescent="0.25">
      <c r="A28" t="s">
        <v>144</v>
      </c>
      <c r="B28" t="s">
        <v>134</v>
      </c>
      <c r="C28">
        <f t="shared" si="0"/>
        <v>2.7632109721661961E-2</v>
      </c>
      <c r="D28">
        <v>137</v>
      </c>
    </row>
    <row r="29" spans="1:4" x14ac:dyDescent="0.25">
      <c r="A29" t="s">
        <v>144</v>
      </c>
      <c r="B29" t="s">
        <v>133</v>
      </c>
      <c r="C29">
        <f t="shared" si="0"/>
        <v>0.15530455828963291</v>
      </c>
      <c r="D29">
        <v>770</v>
      </c>
    </row>
    <row r="30" spans="1:4" x14ac:dyDescent="0.25">
      <c r="A30" t="s">
        <v>144</v>
      </c>
      <c r="B30" t="s">
        <v>135</v>
      </c>
      <c r="C30">
        <f t="shared" si="0"/>
        <v>2.9043969342476807E-2</v>
      </c>
      <c r="D30">
        <v>144</v>
      </c>
    </row>
    <row r="31" spans="1:4" x14ac:dyDescent="0.25">
      <c r="A31" t="s">
        <v>144</v>
      </c>
      <c r="B31" t="s">
        <v>16</v>
      </c>
      <c r="C31">
        <f t="shared" si="0"/>
        <v>8.4711577248890689E-3</v>
      </c>
      <c r="D31">
        <v>42</v>
      </c>
    </row>
    <row r="32" spans="1:4" x14ac:dyDescent="0.25">
      <c r="A32" t="s">
        <v>144</v>
      </c>
      <c r="B32" t="s">
        <v>17</v>
      </c>
      <c r="C32">
        <f t="shared" si="0"/>
        <v>3.0052440500201696E-2</v>
      </c>
      <c r="D32">
        <v>149</v>
      </c>
    </row>
    <row r="33" spans="1:4" x14ac:dyDescent="0.25">
      <c r="A33" t="s">
        <v>145</v>
      </c>
      <c r="B33" t="s">
        <v>130</v>
      </c>
      <c r="C33">
        <f t="shared" si="0"/>
        <v>2.3194836627672449E-2</v>
      </c>
      <c r="D33">
        <v>115</v>
      </c>
    </row>
    <row r="34" spans="1:4" x14ac:dyDescent="0.25">
      <c r="A34" t="s">
        <v>145</v>
      </c>
      <c r="B34" t="s">
        <v>131</v>
      </c>
      <c r="C34">
        <f t="shared" si="0"/>
        <v>1.0891488503428802E-2</v>
      </c>
      <c r="D34">
        <v>54</v>
      </c>
    </row>
    <row r="35" spans="1:4" x14ac:dyDescent="0.25">
      <c r="A35" t="s">
        <v>145</v>
      </c>
      <c r="B35" t="s">
        <v>132</v>
      </c>
      <c r="C35">
        <f t="shared" si="0"/>
        <v>4.4372730939895117E-3</v>
      </c>
      <c r="D35">
        <v>22</v>
      </c>
    </row>
    <row r="36" spans="1:4" x14ac:dyDescent="0.25">
      <c r="A36" t="s">
        <v>11</v>
      </c>
      <c r="B36" t="s">
        <v>129</v>
      </c>
      <c r="C36">
        <f t="shared" si="0"/>
        <v>4.4372730939895117E-3</v>
      </c>
      <c r="D36">
        <v>22</v>
      </c>
    </row>
    <row r="37" spans="1:4" x14ac:dyDescent="0.25">
      <c r="A37" t="s">
        <v>11</v>
      </c>
      <c r="B37" t="s">
        <v>128</v>
      </c>
      <c r="C37">
        <f t="shared" si="0"/>
        <v>1.1698265429608713E-2</v>
      </c>
      <c r="D37">
        <v>58</v>
      </c>
    </row>
    <row r="38" spans="1:4" x14ac:dyDescent="0.25">
      <c r="A38" t="s">
        <v>125</v>
      </c>
      <c r="B38" t="s">
        <v>126</v>
      </c>
      <c r="C38">
        <f t="shared" si="0"/>
        <v>8.0879386849536106E-2</v>
      </c>
      <c r="D38">
        <v>401</v>
      </c>
    </row>
    <row r="39" spans="1:4" x14ac:dyDescent="0.25">
      <c r="A39" t="s">
        <v>125</v>
      </c>
      <c r="B39" t="s">
        <v>136</v>
      </c>
      <c r="C39">
        <f t="shared" si="0"/>
        <v>3.4288019362646227E-3</v>
      </c>
      <c r="D39">
        <v>17</v>
      </c>
    </row>
    <row r="40" spans="1:4" x14ac:dyDescent="0.25">
      <c r="A40" t="s">
        <v>125</v>
      </c>
      <c r="B40" t="s">
        <v>137</v>
      </c>
      <c r="C40">
        <f t="shared" si="0"/>
        <v>2.0169423154497781E-3</v>
      </c>
      <c r="D40">
        <v>10</v>
      </c>
    </row>
    <row r="41" spans="1:4" x14ac:dyDescent="0.25">
      <c r="A41" t="s">
        <v>125</v>
      </c>
      <c r="B41" t="s">
        <v>138</v>
      </c>
      <c r="C41">
        <f t="shared" si="0"/>
        <v>3.5296490520371114E-2</v>
      </c>
      <c r="D41">
        <v>175</v>
      </c>
    </row>
    <row r="42" spans="1:4" x14ac:dyDescent="0.25">
      <c r="A42" t="s">
        <v>13</v>
      </c>
      <c r="B42" t="s">
        <v>141</v>
      </c>
      <c r="C42">
        <f t="shared" si="0"/>
        <v>1.2101653892698669E-2</v>
      </c>
      <c r="D42">
        <v>60</v>
      </c>
    </row>
    <row r="43" spans="1:4" x14ac:dyDescent="0.25">
      <c r="A43" t="s">
        <v>13</v>
      </c>
      <c r="B43" t="s">
        <v>140</v>
      </c>
      <c r="C43">
        <f t="shared" si="0"/>
        <v>5.4457442517144008E-3</v>
      </c>
      <c r="D43">
        <v>27</v>
      </c>
    </row>
    <row r="44" spans="1:4" x14ac:dyDescent="0.25">
      <c r="A44" t="s">
        <v>13</v>
      </c>
      <c r="B44" t="s">
        <v>139</v>
      </c>
      <c r="C44">
        <f t="shared" si="0"/>
        <v>5.4457442517144008E-3</v>
      </c>
      <c r="D44">
        <v>27</v>
      </c>
    </row>
    <row r="45" spans="1:4" x14ac:dyDescent="0.25">
      <c r="A45" t="s">
        <v>13</v>
      </c>
      <c r="B45" t="s">
        <v>142</v>
      </c>
      <c r="C45">
        <f t="shared" si="0"/>
        <v>3.8321903993545786E-3</v>
      </c>
      <c r="D45">
        <v>19</v>
      </c>
    </row>
    <row r="46" spans="1:4" x14ac:dyDescent="0.25">
      <c r="A46" t="s">
        <v>144</v>
      </c>
      <c r="B46" t="s">
        <v>134</v>
      </c>
      <c r="C46">
        <f t="shared" si="0"/>
        <v>1.6942315449778138E-2</v>
      </c>
      <c r="D46">
        <v>84</v>
      </c>
    </row>
    <row r="47" spans="1:4" x14ac:dyDescent="0.25">
      <c r="A47" t="s">
        <v>144</v>
      </c>
      <c r="B47" t="s">
        <v>133</v>
      </c>
      <c r="C47">
        <f t="shared" si="0"/>
        <v>4.1952400161355388E-2</v>
      </c>
      <c r="D47">
        <v>208</v>
      </c>
    </row>
    <row r="48" spans="1:4" x14ac:dyDescent="0.25">
      <c r="A48" t="s">
        <v>144</v>
      </c>
      <c r="B48" t="s">
        <v>135</v>
      </c>
      <c r="C48">
        <f t="shared" si="0"/>
        <v>7.6643807987091571E-3</v>
      </c>
      <c r="D48">
        <v>38</v>
      </c>
    </row>
    <row r="49" spans="1:9" x14ac:dyDescent="0.25">
      <c r="A49" t="s">
        <v>144</v>
      </c>
      <c r="B49" t="s">
        <v>16</v>
      </c>
      <c r="C49">
        <f t="shared" si="0"/>
        <v>1.0286405808793869E-2</v>
      </c>
      <c r="D49">
        <v>51</v>
      </c>
    </row>
    <row r="50" spans="1:9" x14ac:dyDescent="0.25">
      <c r="A50" t="s">
        <v>144</v>
      </c>
      <c r="B50" t="s">
        <v>17</v>
      </c>
      <c r="C50">
        <f t="shared" si="0"/>
        <v>2.8237192416296894E-2</v>
      </c>
      <c r="D50">
        <v>140</v>
      </c>
    </row>
    <row r="51" spans="1:9" x14ac:dyDescent="0.25">
      <c r="A51" t="s">
        <v>145</v>
      </c>
      <c r="B51" t="s">
        <v>130</v>
      </c>
      <c r="C51">
        <f t="shared" si="0"/>
        <v>3.973376361436063E-2</v>
      </c>
      <c r="D51">
        <v>197</v>
      </c>
    </row>
    <row r="52" spans="1:9" x14ac:dyDescent="0.25">
      <c r="A52" t="s">
        <v>145</v>
      </c>
      <c r="B52" t="s">
        <v>131</v>
      </c>
      <c r="C52">
        <f t="shared" si="0"/>
        <v>1.9564340459862849E-2</v>
      </c>
      <c r="D52">
        <v>97</v>
      </c>
    </row>
    <row r="53" spans="1:9" x14ac:dyDescent="0.25">
      <c r="A53" t="s">
        <v>145</v>
      </c>
      <c r="B53" t="s">
        <v>132</v>
      </c>
      <c r="C53">
        <f t="shared" si="0"/>
        <v>1.1899959661153691E-2</v>
      </c>
      <c r="D53">
        <v>59</v>
      </c>
    </row>
    <row r="54" spans="1:9" x14ac:dyDescent="0.25">
      <c r="A54" t="s">
        <v>11</v>
      </c>
      <c r="B54" t="s">
        <v>129</v>
      </c>
      <c r="C54">
        <f t="shared" si="0"/>
        <v>3.0254134731746672E-3</v>
      </c>
      <c r="D54">
        <v>15</v>
      </c>
    </row>
    <row r="55" spans="1:9" x14ac:dyDescent="0.25">
      <c r="A55" t="s">
        <v>11</v>
      </c>
      <c r="B55" t="s">
        <v>128</v>
      </c>
      <c r="C55">
        <f t="shared" si="0"/>
        <v>1.3311819281968536E-2</v>
      </c>
      <c r="D55">
        <v>66</v>
      </c>
    </row>
    <row r="56" spans="1:9" x14ac:dyDescent="0.25">
      <c r="C56">
        <f>SUM(C2:C55)</f>
        <v>0.99999999999999989</v>
      </c>
      <c r="D56">
        <f>SUM(D2:D55)</f>
        <v>4958</v>
      </c>
    </row>
    <row r="58" spans="1:9" x14ac:dyDescent="0.25">
      <c r="A58" s="22" t="s">
        <v>146</v>
      </c>
      <c r="B58" s="22" t="s">
        <v>147</v>
      </c>
      <c r="C58" s="23" t="s">
        <v>148</v>
      </c>
      <c r="D58" s="24" t="s">
        <v>149</v>
      </c>
      <c r="E58" s="24" t="s">
        <v>150</v>
      </c>
      <c r="G58" s="22" t="s">
        <v>157</v>
      </c>
      <c r="H58" s="22" t="s">
        <v>147</v>
      </c>
      <c r="I58" s="22" t="s">
        <v>151</v>
      </c>
    </row>
    <row r="59" spans="1:9" x14ac:dyDescent="0.25">
      <c r="A59" t="s">
        <v>152</v>
      </c>
      <c r="B59" t="s">
        <v>92</v>
      </c>
      <c r="C59" s="20">
        <v>0.32800000000000001</v>
      </c>
      <c r="D59" s="21">
        <f>+$E$59*C59</f>
        <v>619.59199999999998</v>
      </c>
      <c r="E59">
        <v>1889</v>
      </c>
      <c r="G59" s="21">
        <f>+D59+D62+D65</f>
        <v>1809.3449999999998</v>
      </c>
      <c r="H59" t="s">
        <v>92</v>
      </c>
      <c r="I59" s="20">
        <f>+G59/E68</f>
        <v>0.30876194539249141</v>
      </c>
    </row>
    <row r="60" spans="1:9" x14ac:dyDescent="0.25">
      <c r="B60" t="s">
        <v>153</v>
      </c>
      <c r="C60" s="20">
        <v>0.63400000000000001</v>
      </c>
      <c r="D60" s="21">
        <f t="shared" ref="D60:D61" si="1">+$E$59*C60</f>
        <v>1197.626</v>
      </c>
      <c r="G60" s="21">
        <f>+D60+D63+D66</f>
        <v>3770.8990000000003</v>
      </c>
      <c r="H60" t="s">
        <v>153</v>
      </c>
      <c r="I60" s="20">
        <f>+G60/E68</f>
        <v>0.64349812286689423</v>
      </c>
    </row>
    <row r="61" spans="1:9" x14ac:dyDescent="0.25">
      <c r="B61" t="s">
        <v>154</v>
      </c>
      <c r="C61" s="20">
        <v>3.7999999999999999E-2</v>
      </c>
      <c r="D61" s="21">
        <f t="shared" si="1"/>
        <v>71.781999999999996</v>
      </c>
      <c r="G61" s="21">
        <f>+D61+D64+D67</f>
        <v>281.50599999999997</v>
      </c>
      <c r="H61" t="s">
        <v>154</v>
      </c>
      <c r="I61" s="20">
        <f>+G61/E68</f>
        <v>4.8038566552901021E-2</v>
      </c>
    </row>
    <row r="62" spans="1:9" x14ac:dyDescent="0.25">
      <c r="A62" t="s">
        <v>155</v>
      </c>
      <c r="B62" t="s">
        <v>92</v>
      </c>
      <c r="C62" s="20">
        <v>0.29299999999999998</v>
      </c>
      <c r="D62" s="21">
        <f>+$E$62*C62</f>
        <v>650.75299999999993</v>
      </c>
      <c r="E62">
        <v>2221</v>
      </c>
    </row>
    <row r="63" spans="1:9" x14ac:dyDescent="0.25">
      <c r="B63" t="s">
        <v>153</v>
      </c>
      <c r="C63" s="20">
        <v>0.66300000000000003</v>
      </c>
      <c r="D63" s="21">
        <f t="shared" ref="D63:D64" si="2">+$E$62*C63</f>
        <v>1472.5230000000001</v>
      </c>
    </row>
    <row r="64" spans="1:9" x14ac:dyDescent="0.25">
      <c r="B64" t="s">
        <v>154</v>
      </c>
      <c r="C64" s="20">
        <v>4.3999999999999997E-2</v>
      </c>
      <c r="D64" s="21">
        <f t="shared" si="2"/>
        <v>97.72399999999999</v>
      </c>
    </row>
    <row r="65" spans="1:12" x14ac:dyDescent="0.25">
      <c r="A65" t="s">
        <v>156</v>
      </c>
      <c r="B65" t="s">
        <v>92</v>
      </c>
      <c r="C65" s="20">
        <v>0.308</v>
      </c>
      <c r="D65" s="21">
        <f>+$E$65*C65</f>
        <v>539</v>
      </c>
      <c r="E65">
        <v>1750</v>
      </c>
    </row>
    <row r="66" spans="1:12" x14ac:dyDescent="0.25">
      <c r="B66" t="s">
        <v>153</v>
      </c>
      <c r="C66" s="20">
        <v>0.629</v>
      </c>
      <c r="D66" s="21">
        <f t="shared" ref="D66:D67" si="3">+$E$65*C66</f>
        <v>1100.75</v>
      </c>
    </row>
    <row r="67" spans="1:12" x14ac:dyDescent="0.25">
      <c r="B67" t="s">
        <v>154</v>
      </c>
      <c r="C67" s="20">
        <v>6.4000000000000001E-2</v>
      </c>
      <c r="D67" s="21">
        <f t="shared" si="3"/>
        <v>112</v>
      </c>
    </row>
    <row r="68" spans="1:12" x14ac:dyDescent="0.25">
      <c r="C68" s="20"/>
      <c r="D68" s="21"/>
      <c r="E68">
        <f>+E59+E62+E65</f>
        <v>5860</v>
      </c>
    </row>
    <row r="69" spans="1:12" x14ac:dyDescent="0.25">
      <c r="C69" s="20"/>
      <c r="D69" s="21"/>
    </row>
    <row r="70" spans="1:12" x14ac:dyDescent="0.25">
      <c r="A70" s="20"/>
      <c r="C70" s="3"/>
    </row>
    <row r="71" spans="1:12" x14ac:dyDescent="0.25">
      <c r="A71" s="20"/>
      <c r="C71" s="3"/>
    </row>
    <row r="72" spans="1:12" x14ac:dyDescent="0.25">
      <c r="A72" s="20"/>
      <c r="C72" s="3"/>
    </row>
    <row r="73" spans="1:12" x14ac:dyDescent="0.25">
      <c r="A73" s="21"/>
      <c r="E73" s="20"/>
    </row>
    <row r="78" spans="1:12" ht="45" x14ac:dyDescent="0.25">
      <c r="A78" s="25" t="s">
        <v>158</v>
      </c>
      <c r="B78" s="26" t="s">
        <v>159</v>
      </c>
      <c r="C78" s="26" t="s">
        <v>160</v>
      </c>
      <c r="D78" s="26" t="s">
        <v>161</v>
      </c>
      <c r="E78" s="25"/>
      <c r="F78" s="25"/>
      <c r="G78" s="26" t="s">
        <v>159</v>
      </c>
      <c r="H78" s="26" t="s">
        <v>160</v>
      </c>
      <c r="I78" s="26" t="s">
        <v>161</v>
      </c>
      <c r="J78" s="25" t="s">
        <v>162</v>
      </c>
      <c r="K78" s="25" t="s">
        <v>163</v>
      </c>
      <c r="L78" s="27" t="s">
        <v>76</v>
      </c>
    </row>
    <row r="79" spans="1:12" x14ac:dyDescent="0.25">
      <c r="A79" t="s">
        <v>164</v>
      </c>
      <c r="B79" s="20">
        <v>0</v>
      </c>
      <c r="C79" s="20">
        <v>0</v>
      </c>
      <c r="D79" s="20">
        <v>0</v>
      </c>
      <c r="G79">
        <f t="shared" ref="G79:G86" si="4">+B79*B86</f>
        <v>0</v>
      </c>
      <c r="H79">
        <f>+C79*$C$17</f>
        <v>0</v>
      </c>
      <c r="I79">
        <f>+D79*$D$17</f>
        <v>0</v>
      </c>
      <c r="J79">
        <f>SUM(G79:I79)</f>
        <v>0</v>
      </c>
      <c r="K79" s="20">
        <f>+J79/$D$18</f>
        <v>0</v>
      </c>
      <c r="L79" s="20">
        <v>9.0000000000000011E-3</v>
      </c>
    </row>
    <row r="80" spans="1:12" x14ac:dyDescent="0.25">
      <c r="A80" t="s">
        <v>165</v>
      </c>
      <c r="B80" s="20">
        <v>0</v>
      </c>
      <c r="C80" s="20">
        <v>0</v>
      </c>
      <c r="D80" s="20">
        <v>0</v>
      </c>
      <c r="G80">
        <f t="shared" si="4"/>
        <v>0</v>
      </c>
      <c r="H80">
        <f t="shared" ref="H80:H86" si="5">+C80*$C$17</f>
        <v>0</v>
      </c>
      <c r="I80">
        <f t="shared" ref="I80:I86" si="6">+D80*$D$17</f>
        <v>0</v>
      </c>
      <c r="J80">
        <f t="shared" ref="J80:J93" si="7">SUM(G80:I80)</f>
        <v>0</v>
      </c>
      <c r="K80" s="20">
        <f t="shared" ref="K80:K93" si="8">+J80/$D$18</f>
        <v>0</v>
      </c>
      <c r="L80" s="20">
        <v>7.400000000000001E-2</v>
      </c>
    </row>
    <row r="81" spans="1:12" x14ac:dyDescent="0.25">
      <c r="A81" t="s">
        <v>166</v>
      </c>
      <c r="B81" s="20">
        <v>0</v>
      </c>
      <c r="C81" s="20">
        <v>0</v>
      </c>
      <c r="D81" s="20">
        <v>0</v>
      </c>
      <c r="G81">
        <f t="shared" si="4"/>
        <v>0</v>
      </c>
      <c r="H81">
        <f t="shared" si="5"/>
        <v>0</v>
      </c>
      <c r="I81">
        <f t="shared" si="6"/>
        <v>0</v>
      </c>
      <c r="J81">
        <f t="shared" si="7"/>
        <v>0</v>
      </c>
      <c r="K81" s="20">
        <f t="shared" si="8"/>
        <v>0</v>
      </c>
      <c r="L81" s="20">
        <v>5.0000000000000001E-3</v>
      </c>
    </row>
    <row r="82" spans="1:12" x14ac:dyDescent="0.25">
      <c r="A82" t="s">
        <v>167</v>
      </c>
      <c r="B82" s="20">
        <v>0</v>
      </c>
      <c r="C82" s="20">
        <v>0</v>
      </c>
      <c r="D82" s="20">
        <v>0</v>
      </c>
      <c r="G82">
        <f t="shared" si="4"/>
        <v>0</v>
      </c>
      <c r="H82">
        <f t="shared" si="5"/>
        <v>0</v>
      </c>
      <c r="I82">
        <f t="shared" si="6"/>
        <v>0</v>
      </c>
      <c r="J82">
        <f t="shared" si="7"/>
        <v>0</v>
      </c>
      <c r="K82" s="20">
        <f t="shared" si="8"/>
        <v>0</v>
      </c>
      <c r="L82" s="20">
        <v>7.2999999999999995E-2</v>
      </c>
    </row>
    <row r="83" spans="1:12" x14ac:dyDescent="0.25">
      <c r="A83" t="s">
        <v>168</v>
      </c>
      <c r="B83" s="20">
        <v>0</v>
      </c>
      <c r="C83" s="20">
        <v>0</v>
      </c>
      <c r="D83" s="20">
        <v>0</v>
      </c>
      <c r="G83">
        <f t="shared" si="4"/>
        <v>0</v>
      </c>
      <c r="H83">
        <f t="shared" si="5"/>
        <v>0</v>
      </c>
      <c r="I83">
        <f t="shared" si="6"/>
        <v>0</v>
      </c>
      <c r="J83">
        <f t="shared" si="7"/>
        <v>0</v>
      </c>
      <c r="K83" s="20">
        <f t="shared" si="8"/>
        <v>0</v>
      </c>
      <c r="L83" s="20">
        <v>8.5000000000000006E-2</v>
      </c>
    </row>
    <row r="84" spans="1:12" x14ac:dyDescent="0.25">
      <c r="A84" t="s">
        <v>169</v>
      </c>
      <c r="B84" s="20">
        <v>0</v>
      </c>
      <c r="C84" s="20">
        <v>0</v>
      </c>
      <c r="D84" s="20">
        <v>0</v>
      </c>
      <c r="G84">
        <f t="shared" si="4"/>
        <v>0</v>
      </c>
      <c r="H84">
        <f t="shared" si="5"/>
        <v>0</v>
      </c>
      <c r="I84">
        <f t="shared" si="6"/>
        <v>0</v>
      </c>
      <c r="J84">
        <f t="shared" si="7"/>
        <v>0</v>
      </c>
      <c r="K84" s="20">
        <f t="shared" si="8"/>
        <v>0</v>
      </c>
      <c r="L84" s="20">
        <v>0.09</v>
      </c>
    </row>
    <row r="85" spans="1:12" x14ac:dyDescent="0.25">
      <c r="A85" t="s">
        <v>170</v>
      </c>
      <c r="B85" s="20">
        <v>0</v>
      </c>
      <c r="C85" s="20">
        <v>0</v>
      </c>
      <c r="D85" s="20">
        <v>0</v>
      </c>
      <c r="G85">
        <f t="shared" si="4"/>
        <v>0</v>
      </c>
      <c r="H85">
        <f t="shared" si="5"/>
        <v>0</v>
      </c>
      <c r="I85">
        <f t="shared" si="6"/>
        <v>0</v>
      </c>
      <c r="J85">
        <f t="shared" si="7"/>
        <v>0</v>
      </c>
      <c r="K85" s="20">
        <f t="shared" si="8"/>
        <v>0</v>
      </c>
      <c r="L85" s="20">
        <v>8.0000000000000002E-3</v>
      </c>
    </row>
    <row r="86" spans="1:12" x14ac:dyDescent="0.25">
      <c r="A86" t="s">
        <v>171</v>
      </c>
      <c r="B86" s="20">
        <v>0</v>
      </c>
      <c r="C86" s="20">
        <v>0</v>
      </c>
      <c r="D86" s="20">
        <v>0</v>
      </c>
      <c r="G86">
        <f t="shared" si="4"/>
        <v>0</v>
      </c>
      <c r="H86">
        <f t="shared" si="5"/>
        <v>0</v>
      </c>
      <c r="I86">
        <f t="shared" si="6"/>
        <v>0</v>
      </c>
      <c r="J86">
        <f t="shared" si="7"/>
        <v>0</v>
      </c>
      <c r="K86" s="20">
        <f t="shared" si="8"/>
        <v>0</v>
      </c>
      <c r="L86" s="20">
        <v>9.6000000000000002E-2</v>
      </c>
    </row>
    <row r="87" spans="1:12" x14ac:dyDescent="0.25">
      <c r="A87" t="s">
        <v>172</v>
      </c>
      <c r="B87" s="20">
        <v>0.57700000000000007</v>
      </c>
      <c r="C87" s="20">
        <v>4.7E-2</v>
      </c>
      <c r="D87" s="20">
        <v>2E-3</v>
      </c>
      <c r="G87">
        <f>+B87*$B$94</f>
        <v>1281.5170000000001</v>
      </c>
      <c r="H87">
        <f>+C87*$C$94</f>
        <v>88.783000000000001</v>
      </c>
      <c r="I87">
        <f>+D87*$D$94</f>
        <v>4.37</v>
      </c>
      <c r="J87">
        <f t="shared" si="7"/>
        <v>1374.6699999999998</v>
      </c>
      <c r="K87" s="20">
        <f>+J87/D95</f>
        <v>0.21837490071485302</v>
      </c>
      <c r="L87" s="20">
        <v>2.7999999999999997E-2</v>
      </c>
    </row>
    <row r="88" spans="1:12" x14ac:dyDescent="0.25">
      <c r="A88" t="s">
        <v>173</v>
      </c>
      <c r="B88" s="20">
        <v>0</v>
      </c>
      <c r="C88" s="20">
        <v>0</v>
      </c>
      <c r="D88" s="20">
        <v>1E-3</v>
      </c>
      <c r="G88">
        <f t="shared" ref="G88:G93" si="9">+B88*$B$94</f>
        <v>0</v>
      </c>
      <c r="H88">
        <f t="shared" ref="H88:H93" si="10">+C88*$C$94</f>
        <v>0</v>
      </c>
      <c r="I88">
        <f t="shared" ref="I88:I93" si="11">+D88*$D$94</f>
        <v>2.1850000000000001</v>
      </c>
      <c r="J88">
        <f t="shared" si="7"/>
        <v>2.1850000000000001</v>
      </c>
      <c r="K88" s="20">
        <f t="shared" si="8"/>
        <v>0.12138888888888889</v>
      </c>
      <c r="L88" s="20">
        <v>0.13300000000000001</v>
      </c>
    </row>
    <row r="89" spans="1:12" x14ac:dyDescent="0.25">
      <c r="A89" t="s">
        <v>174</v>
      </c>
      <c r="B89" s="20">
        <v>3.0000000000000001E-3</v>
      </c>
      <c r="C89" s="20">
        <v>3.0000000000000001E-3</v>
      </c>
      <c r="D89" s="20">
        <v>0</v>
      </c>
      <c r="G89">
        <f t="shared" si="9"/>
        <v>6.6630000000000003</v>
      </c>
      <c r="H89">
        <f t="shared" si="10"/>
        <v>5.6669999999999998</v>
      </c>
      <c r="I89">
        <f t="shared" si="11"/>
        <v>0</v>
      </c>
      <c r="J89">
        <f t="shared" si="7"/>
        <v>12.33</v>
      </c>
      <c r="K89" s="20">
        <f t="shared" si="8"/>
        <v>0.68500000000000005</v>
      </c>
      <c r="L89" s="20">
        <v>5.5999999999999994E-2</v>
      </c>
    </row>
    <row r="90" spans="1:12" x14ac:dyDescent="0.25">
      <c r="A90" t="s">
        <v>175</v>
      </c>
      <c r="B90" s="20">
        <v>0.35399999999999998</v>
      </c>
      <c r="C90" s="20">
        <v>0.87400000000000011</v>
      </c>
      <c r="D90" s="20">
        <v>0.875</v>
      </c>
      <c r="G90">
        <f t="shared" si="9"/>
        <v>786.23399999999992</v>
      </c>
      <c r="H90">
        <f t="shared" si="10"/>
        <v>1650.9860000000001</v>
      </c>
      <c r="I90">
        <f t="shared" si="11"/>
        <v>1911.875</v>
      </c>
      <c r="J90">
        <f t="shared" si="7"/>
        <v>4349.0950000000003</v>
      </c>
      <c r="K90" s="20">
        <f t="shared" si="8"/>
        <v>241.61638888888891</v>
      </c>
      <c r="L90" s="20">
        <v>0.10199999999999999</v>
      </c>
    </row>
    <row r="91" spans="1:12" x14ac:dyDescent="0.25">
      <c r="A91" t="s">
        <v>176</v>
      </c>
      <c r="B91" s="20">
        <v>5.0000000000000001E-3</v>
      </c>
      <c r="C91" s="20">
        <v>4.7E-2</v>
      </c>
      <c r="D91" s="20">
        <v>1.7000000000000001E-2</v>
      </c>
      <c r="G91">
        <f t="shared" si="9"/>
        <v>11.105</v>
      </c>
      <c r="H91">
        <f t="shared" si="10"/>
        <v>88.783000000000001</v>
      </c>
      <c r="I91">
        <f t="shared" si="11"/>
        <v>37.145000000000003</v>
      </c>
      <c r="J91">
        <f t="shared" si="7"/>
        <v>137.03300000000002</v>
      </c>
      <c r="K91" s="20">
        <f t="shared" si="8"/>
        <v>7.6129444444444454</v>
      </c>
      <c r="L91" s="20">
        <v>9.6999999999999989E-2</v>
      </c>
    </row>
    <row r="92" spans="1:12" x14ac:dyDescent="0.25">
      <c r="A92" t="s">
        <v>177</v>
      </c>
      <c r="B92" s="20">
        <v>5.9000000000000004E-2</v>
      </c>
      <c r="C92" s="20">
        <v>1.1000000000000001E-2</v>
      </c>
      <c r="D92" s="20">
        <v>5.7000000000000002E-2</v>
      </c>
      <c r="G92">
        <f t="shared" si="9"/>
        <v>131.03900000000002</v>
      </c>
      <c r="H92">
        <f t="shared" si="10"/>
        <v>20.779000000000003</v>
      </c>
      <c r="I92">
        <f t="shared" si="11"/>
        <v>124.545</v>
      </c>
      <c r="J92">
        <f t="shared" si="7"/>
        <v>276.363</v>
      </c>
      <c r="K92" s="20">
        <f t="shared" si="8"/>
        <v>15.3535</v>
      </c>
      <c r="L92" s="20">
        <v>7.4999999999999997E-2</v>
      </c>
    </row>
    <row r="93" spans="1:12" x14ac:dyDescent="0.25">
      <c r="A93" t="s">
        <v>178</v>
      </c>
      <c r="B93" s="20">
        <v>3.0000000000000001E-3</v>
      </c>
      <c r="C93" s="20">
        <v>1.8000000000000002E-2</v>
      </c>
      <c r="D93" s="20">
        <v>4.7E-2</v>
      </c>
      <c r="G93">
        <f t="shared" si="9"/>
        <v>6.6630000000000003</v>
      </c>
      <c r="H93">
        <f t="shared" si="10"/>
        <v>34.002000000000002</v>
      </c>
      <c r="I93">
        <f t="shared" si="11"/>
        <v>102.69499999999999</v>
      </c>
      <c r="J93">
        <f t="shared" si="7"/>
        <v>143.36000000000001</v>
      </c>
      <c r="K93" s="20">
        <f t="shared" si="8"/>
        <v>7.9644444444444451</v>
      </c>
      <c r="L93" s="20">
        <v>6.8000000000000005E-2</v>
      </c>
    </row>
    <row r="94" spans="1:12" x14ac:dyDescent="0.25">
      <c r="B94">
        <v>2221</v>
      </c>
      <c r="C94">
        <v>1889</v>
      </c>
      <c r="D94">
        <v>2185</v>
      </c>
      <c r="L94" s="20"/>
    </row>
    <row r="95" spans="1:12" x14ac:dyDescent="0.25">
      <c r="D95">
        <f>SUM(B94:D94)</f>
        <v>6295</v>
      </c>
      <c r="L95" s="20"/>
    </row>
    <row r="96" spans="1:12" x14ac:dyDescent="0.25">
      <c r="B96" s="3"/>
      <c r="C96" s="3"/>
      <c r="D96" s="3"/>
      <c r="L96" s="20"/>
    </row>
    <row r="97" spans="2:12" x14ac:dyDescent="0.25">
      <c r="B97" s="3"/>
      <c r="C97" s="3"/>
      <c r="D97" s="3"/>
      <c r="L97" s="20"/>
    </row>
    <row r="98" spans="2:12" x14ac:dyDescent="0.25">
      <c r="B98" s="3"/>
      <c r="C98" s="3"/>
      <c r="D98" s="3"/>
      <c r="L98" s="20"/>
    </row>
    <row r="99" spans="2:12" x14ac:dyDescent="0.25">
      <c r="B99" s="3"/>
      <c r="C99" s="3"/>
      <c r="D99" s="3"/>
      <c r="L99" s="20"/>
    </row>
    <row r="100" spans="2:12" x14ac:dyDescent="0.25">
      <c r="B100" s="3"/>
      <c r="C100" s="3"/>
      <c r="D100" s="3"/>
      <c r="L100" s="20"/>
    </row>
    <row r="101" spans="2:12" x14ac:dyDescent="0.25">
      <c r="B101" s="3"/>
      <c r="C101" s="3"/>
      <c r="D101" s="3"/>
      <c r="L101" s="20"/>
    </row>
    <row r="102" spans="2:12" x14ac:dyDescent="0.25">
      <c r="B102" s="3"/>
      <c r="C102" s="3"/>
      <c r="D102" s="3"/>
      <c r="L102" s="20"/>
    </row>
    <row r="103" spans="2:12" x14ac:dyDescent="0.25">
      <c r="B103" s="3"/>
      <c r="C103" s="3"/>
      <c r="D103" s="3"/>
      <c r="L103" s="20"/>
    </row>
    <row r="104" spans="2:12" x14ac:dyDescent="0.25">
      <c r="B104" s="3"/>
      <c r="C104" s="3"/>
      <c r="D104" s="3"/>
      <c r="L104" s="20"/>
    </row>
    <row r="105" spans="2:12" x14ac:dyDescent="0.25">
      <c r="B105" s="3"/>
      <c r="C105" s="3"/>
      <c r="D105" s="3"/>
      <c r="L105" s="20"/>
    </row>
    <row r="106" spans="2:12" x14ac:dyDescent="0.25">
      <c r="B106" s="3"/>
      <c r="C106" s="3"/>
      <c r="D106" s="3"/>
      <c r="L106" s="20"/>
    </row>
    <row r="107" spans="2:12" x14ac:dyDescent="0.25">
      <c r="B107" s="3"/>
      <c r="C107" s="3"/>
      <c r="D107" s="3"/>
      <c r="L107" s="20"/>
    </row>
    <row r="108" spans="2:12" x14ac:dyDescent="0.25">
      <c r="B108" s="3"/>
      <c r="C108" s="3"/>
      <c r="D108" s="3"/>
      <c r="L108" s="20"/>
    </row>
    <row r="109" spans="2:12" x14ac:dyDescent="0.25">
      <c r="B109" s="3"/>
      <c r="C109" s="3"/>
      <c r="D109" s="3"/>
      <c r="L109" s="20"/>
    </row>
    <row r="110" spans="2:12" x14ac:dyDescent="0.25">
      <c r="B110" s="3"/>
      <c r="C110" s="3"/>
      <c r="D110" s="3"/>
      <c r="L110" s="20"/>
    </row>
    <row r="111" spans="2:12" x14ac:dyDescent="0.25">
      <c r="L111" s="20"/>
    </row>
    <row r="112" spans="2:12" x14ac:dyDescent="0.25">
      <c r="L112" s="20"/>
    </row>
    <row r="113" spans="12:12" x14ac:dyDescent="0.25">
      <c r="L113" s="20"/>
    </row>
    <row r="114" spans="12:12" x14ac:dyDescent="0.25">
      <c r="L114" s="20"/>
    </row>
    <row r="115" spans="12:12" x14ac:dyDescent="0.25">
      <c r="L115" s="20"/>
    </row>
    <row r="116" spans="12:12" x14ac:dyDescent="0.25">
      <c r="L116" s="20"/>
    </row>
  </sheetData>
  <pageMargins left="0.7" right="0.7" top="0.75" bottom="0.75" header="0.3" footer="0.3"/>
  <pageSetup paperSize="9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Streetcheck 2011</vt:lpstr>
      <vt:lpstr>Leeds Observatory 2011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TheHarrisons</dc:creator>
  <cp:lastModifiedBy>Joanne Harrison</cp:lastModifiedBy>
  <dcterms:created xsi:type="dcterms:W3CDTF">2015-04-19T14:11:55Z</dcterms:created>
  <dcterms:modified xsi:type="dcterms:W3CDTF">2022-07-04T10:27:37Z</dcterms:modified>
</cp:coreProperties>
</file>