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d.docs.live.net/cf42d7798b837846/PhD NINETEENTH CENTURY ART/POST VIVA PHD/Appendices Adelman Victorian Brighton Collectors PhD/"/>
    </mc:Choice>
  </mc:AlternateContent>
  <xr:revisionPtr revIDLastSave="175" documentId="8_{AC541D7C-E448-4ED0-B107-C5FA7DFCEDFE}" xr6:coauthVersionLast="47" xr6:coauthVersionMax="47" xr10:uidLastSave="{9ABEA0AD-F62A-4D8B-8DA4-5A0B35A9A77B}"/>
  <bookViews>
    <workbookView xWindow="-120" yWindow="-120" windowWidth="29040" windowHeight="15840" xr2:uid="{8B37F951-0C67-4A0A-8D23-70040E7F9569}"/>
  </bookViews>
  <sheets>
    <sheet name="i. Summary tables" sheetId="10" r:id="rId1"/>
    <sheet name="ii. 1841 Poll book" sheetId="3" r:id="rId2"/>
    <sheet name="iii 1854 Trade directory" sheetId="6" r:id="rId3"/>
    <sheet name="iv. 1876 Trade directory" sheetId="7" r:id="rId4"/>
    <sheet name="v. Leading citizens 1850-18" sheetId="1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22" i="11" l="1"/>
  <c r="G422" i="11" s="1"/>
  <c r="F423" i="11"/>
  <c r="G423" i="11" s="1"/>
  <c r="F424" i="11"/>
  <c r="G424" i="11" s="1"/>
  <c r="F425" i="11"/>
  <c r="G425" i="11" s="1"/>
  <c r="F426" i="11"/>
  <c r="G426" i="11" s="1"/>
  <c r="F427" i="11"/>
  <c r="G427" i="11" s="1"/>
  <c r="F428" i="11"/>
  <c r="L28" i="11"/>
  <c r="L26" i="11"/>
  <c r="L25" i="11"/>
  <c r="L24" i="11"/>
  <c r="L23" i="11"/>
  <c r="L22" i="11"/>
  <c r="L27" i="11" l="1"/>
  <c r="M26" i="11" l="1"/>
  <c r="M23" i="11"/>
  <c r="M24" i="11"/>
  <c r="M22" i="11"/>
  <c r="M27" i="11"/>
  <c r="M25" i="11"/>
  <c r="I17" i="7" l="1"/>
  <c r="O26" i="6"/>
  <c r="O25" i="6"/>
  <c r="O24" i="6"/>
  <c r="O23" i="6"/>
  <c r="O22" i="6"/>
  <c r="O21" i="6"/>
  <c r="F60" i="10" l="1"/>
  <c r="F59" i="10"/>
  <c r="F58" i="10"/>
  <c r="F57" i="10"/>
  <c r="F56" i="10"/>
  <c r="F50" i="10"/>
  <c r="F46" i="10"/>
  <c r="F45" i="10"/>
  <c r="F44" i="10"/>
  <c r="F42" i="10"/>
  <c r="F39" i="10"/>
  <c r="F38" i="10"/>
  <c r="F37" i="10"/>
  <c r="F36" i="10"/>
  <c r="F35" i="10"/>
  <c r="C101" i="3" l="1"/>
  <c r="C198" i="3"/>
  <c r="C189" i="3"/>
  <c r="C143" i="3"/>
  <c r="C83" i="3"/>
  <c r="C185" i="7"/>
  <c r="C127" i="7"/>
  <c r="C88" i="7"/>
  <c r="C73" i="7"/>
  <c r="C186" i="6"/>
  <c r="C137" i="6"/>
  <c r="C90" i="6"/>
  <c r="C75" i="6"/>
  <c r="C186" i="7" l="1"/>
  <c r="D124" i="7" s="1"/>
  <c r="C199" i="3"/>
  <c r="C189" i="6"/>
  <c r="D184" i="6" s="1"/>
  <c r="D92" i="7"/>
  <c r="D168" i="7" l="1"/>
  <c r="D131" i="6"/>
  <c r="D129" i="6"/>
  <c r="D154" i="6"/>
  <c r="D153" i="7"/>
  <c r="D72" i="7"/>
  <c r="D61" i="7"/>
  <c r="D170" i="7"/>
  <c r="D19" i="7"/>
  <c r="D12" i="7"/>
  <c r="D159" i="7"/>
  <c r="D175" i="7"/>
  <c r="D39" i="7"/>
  <c r="D109" i="7"/>
  <c r="D38" i="7"/>
  <c r="D105" i="7"/>
  <c r="D8" i="7"/>
  <c r="D85" i="7"/>
  <c r="D184" i="7"/>
  <c r="D169" i="7"/>
  <c r="D67" i="7"/>
  <c r="D35" i="7"/>
  <c r="D55" i="7"/>
  <c r="D138" i="7"/>
  <c r="D37" i="7"/>
  <c r="D119" i="7"/>
  <c r="D123" i="7"/>
  <c r="D112" i="7"/>
  <c r="D87" i="7"/>
  <c r="D33" i="7"/>
  <c r="D62" i="7"/>
  <c r="D80" i="7"/>
  <c r="D154" i="7"/>
  <c r="D54" i="7"/>
  <c r="D143" i="7"/>
  <c r="D152" i="7"/>
  <c r="D25" i="7"/>
  <c r="D57" i="7"/>
  <c r="D56" i="7"/>
  <c r="D14" i="7"/>
  <c r="D26" i="7"/>
  <c r="D5" i="7"/>
  <c r="D59" i="7"/>
  <c r="D94" i="7"/>
  <c r="D142" i="7"/>
  <c r="D174" i="7"/>
  <c r="D41" i="7"/>
  <c r="D102" i="7"/>
  <c r="D147" i="7"/>
  <c r="D179" i="7"/>
  <c r="D156" i="7"/>
  <c r="D82" i="7"/>
  <c r="D141" i="7"/>
  <c r="D173" i="7"/>
  <c r="D69" i="7"/>
  <c r="D95" i="7"/>
  <c r="D103" i="7"/>
  <c r="D113" i="7"/>
  <c r="D136" i="7"/>
  <c r="D29" i="7"/>
  <c r="D49" i="7"/>
  <c r="D44" i="7"/>
  <c r="D24" i="7"/>
  <c r="D10" i="7"/>
  <c r="D100" i="7"/>
  <c r="D18" i="7"/>
  <c r="D32" i="7"/>
  <c r="D46" i="7"/>
  <c r="D66" i="7"/>
  <c r="D86" i="7"/>
  <c r="D96" i="7"/>
  <c r="D121" i="7"/>
  <c r="D146" i="7"/>
  <c r="D162" i="7"/>
  <c r="D178" i="7"/>
  <c r="D20" i="7"/>
  <c r="D45" i="7"/>
  <c r="D63" i="7"/>
  <c r="D77" i="7"/>
  <c r="D111" i="7"/>
  <c r="D126" i="7"/>
  <c r="D151" i="7"/>
  <c r="D167" i="7"/>
  <c r="D183" i="7"/>
  <c r="D144" i="7"/>
  <c r="D160" i="7"/>
  <c r="D176" i="7"/>
  <c r="D98" i="7"/>
  <c r="D117" i="7"/>
  <c r="D145" i="7"/>
  <c r="D161" i="7"/>
  <c r="D177" i="7"/>
  <c r="D79" i="7"/>
  <c r="D97" i="7"/>
  <c r="D106" i="7"/>
  <c r="D130" i="7"/>
  <c r="D129" i="7"/>
  <c r="D137" i="7"/>
  <c r="D6" i="7"/>
  <c r="D65" i="7"/>
  <c r="D91" i="7"/>
  <c r="D101" i="7"/>
  <c r="D110" i="7"/>
  <c r="D134" i="7"/>
  <c r="D133" i="7"/>
  <c r="D76" i="7"/>
  <c r="D17" i="7"/>
  <c r="D28" i="7"/>
  <c r="D78" i="7"/>
  <c r="D30" i="7"/>
  <c r="D42" i="7"/>
  <c r="D83" i="7"/>
  <c r="D116" i="7"/>
  <c r="D158" i="7"/>
  <c r="D11" i="7"/>
  <c r="D58" i="7"/>
  <c r="D75" i="7"/>
  <c r="D122" i="7"/>
  <c r="D163" i="7"/>
  <c r="D140" i="7"/>
  <c r="D172" i="7"/>
  <c r="D114" i="7"/>
  <c r="D157" i="7"/>
  <c r="D135" i="7"/>
  <c r="D71" i="7"/>
  <c r="D9" i="7"/>
  <c r="D53" i="7"/>
  <c r="D64" i="7"/>
  <c r="D47" i="7"/>
  <c r="D4" i="7"/>
  <c r="D36" i="7"/>
  <c r="D22" i="7"/>
  <c r="D7" i="7"/>
  <c r="D43" i="7"/>
  <c r="D93" i="7"/>
  <c r="D15" i="7"/>
  <c r="D34" i="7"/>
  <c r="D51" i="7"/>
  <c r="D68" i="7"/>
  <c r="D90" i="7"/>
  <c r="D104" i="7"/>
  <c r="D125" i="7"/>
  <c r="D150" i="7"/>
  <c r="D166" i="7"/>
  <c r="D182" i="7"/>
  <c r="D21" i="7"/>
  <c r="D50" i="7"/>
  <c r="D70" i="7"/>
  <c r="D81" i="7"/>
  <c r="D115" i="7"/>
  <c r="D139" i="7"/>
  <c r="D155" i="7"/>
  <c r="D171" i="7"/>
  <c r="D118" i="7"/>
  <c r="D148" i="7"/>
  <c r="D164" i="7"/>
  <c r="D180" i="7"/>
  <c r="D107" i="7"/>
  <c r="D120" i="7"/>
  <c r="D149" i="7"/>
  <c r="D165" i="7"/>
  <c r="D181" i="7"/>
  <c r="D84" i="7"/>
  <c r="D99" i="7"/>
  <c r="D108" i="7"/>
  <c r="D132" i="7"/>
  <c r="D131" i="7"/>
  <c r="D31" i="7"/>
  <c r="D60" i="7"/>
  <c r="D40" i="7"/>
  <c r="D23" i="7"/>
  <c r="D52" i="7"/>
  <c r="D13" i="7"/>
  <c r="D48" i="7"/>
  <c r="D16" i="7"/>
  <c r="D27" i="7"/>
  <c r="D25" i="6"/>
  <c r="D103" i="6"/>
  <c r="D145" i="6"/>
  <c r="D66" i="6"/>
  <c r="D177" i="6"/>
  <c r="D38" i="6"/>
  <c r="D136" i="6"/>
  <c r="D120" i="6"/>
  <c r="D161" i="6"/>
  <c r="D127" i="6"/>
  <c r="D170" i="6"/>
  <c r="D5" i="6"/>
  <c r="D100" i="6"/>
  <c r="D89" i="6"/>
  <c r="D53" i="6"/>
  <c r="D101" i="6"/>
  <c r="D128" i="6"/>
  <c r="D169" i="6"/>
  <c r="D146" i="6"/>
  <c r="D178" i="6"/>
  <c r="D69" i="6"/>
  <c r="D116" i="6"/>
  <c r="D153" i="6"/>
  <c r="D185" i="6"/>
  <c r="D162" i="6"/>
  <c r="D46" i="6"/>
  <c r="D9" i="6"/>
  <c r="D65" i="6"/>
  <c r="D79" i="6"/>
  <c r="D106" i="6"/>
  <c r="D37" i="6"/>
  <c r="D62" i="6"/>
  <c r="D188" i="6"/>
  <c r="D104" i="6"/>
  <c r="D68" i="6"/>
  <c r="D117" i="6"/>
  <c r="D139" i="6"/>
  <c r="D155" i="6"/>
  <c r="D171" i="6"/>
  <c r="D121" i="6"/>
  <c r="D148" i="6"/>
  <c r="D156" i="6"/>
  <c r="D172" i="6"/>
  <c r="D18" i="6"/>
  <c r="D42" i="6"/>
  <c r="D67" i="6"/>
  <c r="D93" i="6"/>
  <c r="D109" i="6"/>
  <c r="D20" i="6"/>
  <c r="D82" i="6"/>
  <c r="D95" i="6"/>
  <c r="D114" i="6"/>
  <c r="D49" i="6"/>
  <c r="D57" i="6"/>
  <c r="D105" i="6"/>
  <c r="D81" i="6"/>
  <c r="D88" i="6"/>
  <c r="D112" i="6"/>
  <c r="D118" i="6"/>
  <c r="D124" i="6"/>
  <c r="D141" i="6"/>
  <c r="D149" i="6"/>
  <c r="D157" i="6"/>
  <c r="D165" i="6"/>
  <c r="D173" i="6"/>
  <c r="D181" i="6"/>
  <c r="D123" i="6"/>
  <c r="D142" i="6"/>
  <c r="D150" i="6"/>
  <c r="D158" i="6"/>
  <c r="D166" i="6"/>
  <c r="D174" i="6"/>
  <c r="D182" i="6"/>
  <c r="D130" i="6"/>
  <c r="D32" i="6"/>
  <c r="D55" i="6"/>
  <c r="D135" i="6"/>
  <c r="D45" i="6"/>
  <c r="D54" i="6"/>
  <c r="D71" i="6"/>
  <c r="D107" i="6"/>
  <c r="D48" i="6"/>
  <c r="D80" i="6"/>
  <c r="D92" i="6"/>
  <c r="D133" i="6"/>
  <c r="D78" i="6"/>
  <c r="D94" i="6"/>
  <c r="D122" i="6"/>
  <c r="D147" i="6"/>
  <c r="D163" i="6"/>
  <c r="D179" i="6"/>
  <c r="D140" i="6"/>
  <c r="D164" i="6"/>
  <c r="D180" i="6"/>
  <c r="D99" i="6"/>
  <c r="D34" i="6"/>
  <c r="D22" i="6"/>
  <c r="D51" i="6"/>
  <c r="D59" i="6"/>
  <c r="D87" i="6"/>
  <c r="D97" i="6"/>
  <c r="D113" i="6"/>
  <c r="D21" i="6"/>
  <c r="D41" i="6"/>
  <c r="D50" i="6"/>
  <c r="D58" i="6"/>
  <c r="D74" i="6"/>
  <c r="D84" i="6"/>
  <c r="D98" i="6"/>
  <c r="D132" i="6"/>
  <c r="D44" i="6"/>
  <c r="D73" i="6"/>
  <c r="D86" i="6"/>
  <c r="D96" i="6"/>
  <c r="D110" i="6"/>
  <c r="D64" i="6"/>
  <c r="D72" i="6"/>
  <c r="D83" i="6"/>
  <c r="D115" i="6"/>
  <c r="D119" i="6"/>
  <c r="D126" i="6"/>
  <c r="D143" i="6"/>
  <c r="D151" i="6"/>
  <c r="D159" i="6"/>
  <c r="D167" i="6"/>
  <c r="D175" i="6"/>
  <c r="D183" i="6"/>
  <c r="D125" i="6"/>
  <c r="D144" i="6"/>
  <c r="D152" i="6"/>
  <c r="D160" i="6"/>
  <c r="D168" i="6"/>
  <c r="D176" i="6"/>
  <c r="D77" i="6"/>
  <c r="D70" i="6"/>
  <c r="D60" i="6"/>
  <c r="D40" i="6"/>
  <c r="D33" i="6"/>
  <c r="D28" i="6"/>
  <c r="D26" i="6"/>
  <c r="D17" i="6"/>
  <c r="D13" i="6"/>
  <c r="D10" i="6"/>
  <c r="D102" i="6"/>
  <c r="D29" i="6"/>
  <c r="D7" i="6"/>
  <c r="D111" i="6"/>
  <c r="D85" i="6"/>
  <c r="D52" i="6"/>
  <c r="D39" i="6"/>
  <c r="D36" i="6"/>
  <c r="D31" i="6"/>
  <c r="D15" i="6"/>
  <c r="D108" i="6"/>
  <c r="D63" i="6"/>
  <c r="D56" i="6"/>
  <c r="D43" i="6"/>
  <c r="D35" i="6"/>
  <c r="D27" i="6"/>
  <c r="D24" i="6"/>
  <c r="D16" i="6"/>
  <c r="D12" i="6"/>
  <c r="D4" i="6"/>
  <c r="D134" i="6"/>
  <c r="D61" i="6"/>
  <c r="D47" i="6"/>
  <c r="D30" i="6"/>
  <c r="D23" i="6"/>
  <c r="D19" i="6"/>
  <c r="D14" i="6"/>
  <c r="D11" i="6"/>
  <c r="D8" i="6"/>
  <c r="D6" i="6"/>
  <c r="D186" i="7" l="1"/>
  <c r="F94" i="3" l="1"/>
  <c r="E197" i="3"/>
  <c r="E16" i="3" l="1"/>
  <c r="E32" i="3"/>
  <c r="E48" i="3"/>
  <c r="E64" i="3"/>
  <c r="E80" i="3"/>
  <c r="E100" i="3"/>
  <c r="E118" i="3"/>
  <c r="E4" i="3"/>
  <c r="E20" i="3"/>
  <c r="E36" i="3"/>
  <c r="E52" i="3"/>
  <c r="E68" i="3"/>
  <c r="E88" i="3"/>
  <c r="E106" i="3"/>
  <c r="E122" i="3"/>
  <c r="E8" i="3"/>
  <c r="E24" i="3"/>
  <c r="E40" i="3"/>
  <c r="E56" i="3"/>
  <c r="E72" i="3"/>
  <c r="E92" i="3"/>
  <c r="E110" i="3"/>
  <c r="E126" i="3"/>
  <c r="E12" i="3"/>
  <c r="E28" i="3"/>
  <c r="E44" i="3"/>
  <c r="E60" i="3"/>
  <c r="E76" i="3"/>
  <c r="E96" i="3"/>
  <c r="E114" i="3"/>
  <c r="E130" i="3"/>
  <c r="E135" i="3"/>
  <c r="E139" i="3"/>
  <c r="E173" i="3"/>
  <c r="E158" i="3"/>
  <c r="E172" i="3"/>
  <c r="E186" i="3"/>
  <c r="E148" i="3"/>
  <c r="E155" i="3"/>
  <c r="E160" i="3"/>
  <c r="E165" i="3"/>
  <c r="E171" i="3"/>
  <c r="E178" i="3"/>
  <c r="E182" i="3"/>
  <c r="E134" i="3"/>
  <c r="E194" i="3"/>
  <c r="E5" i="3"/>
  <c r="E9" i="3"/>
  <c r="E13" i="3"/>
  <c r="E17" i="3"/>
  <c r="E21" i="3"/>
  <c r="E25" i="3"/>
  <c r="E29" i="3"/>
  <c r="E33" i="3"/>
  <c r="E37" i="3"/>
  <c r="E41" i="3"/>
  <c r="E45" i="3"/>
  <c r="E49" i="3"/>
  <c r="E53" i="3"/>
  <c r="E57" i="3"/>
  <c r="E61" i="3"/>
  <c r="E65" i="3"/>
  <c r="E69" i="3"/>
  <c r="E73" i="3"/>
  <c r="E77" i="3"/>
  <c r="E81" i="3"/>
  <c r="E89" i="3"/>
  <c r="E93" i="3"/>
  <c r="E97" i="3"/>
  <c r="E103" i="3"/>
  <c r="E107" i="3"/>
  <c r="E111" i="3"/>
  <c r="E115" i="3"/>
  <c r="E119" i="3"/>
  <c r="E123" i="3"/>
  <c r="E127" i="3"/>
  <c r="E131" i="3"/>
  <c r="E136" i="3"/>
  <c r="E140" i="3"/>
  <c r="E151" i="3"/>
  <c r="E164" i="3"/>
  <c r="E174" i="3"/>
  <c r="E145" i="3"/>
  <c r="E149" i="3"/>
  <c r="E156" i="3"/>
  <c r="E161" i="3"/>
  <c r="E166" i="3"/>
  <c r="E175" i="3"/>
  <c r="E179" i="3"/>
  <c r="E183" i="3"/>
  <c r="E191" i="3"/>
  <c r="E195" i="3"/>
  <c r="E6" i="3"/>
  <c r="E10" i="3"/>
  <c r="E14" i="3"/>
  <c r="E18" i="3"/>
  <c r="E22" i="3"/>
  <c r="E26" i="3"/>
  <c r="E30" i="3"/>
  <c r="E34" i="3"/>
  <c r="E38" i="3"/>
  <c r="E42" i="3"/>
  <c r="E46" i="3"/>
  <c r="E50" i="3"/>
  <c r="E54" i="3"/>
  <c r="E58" i="3"/>
  <c r="E62" i="3"/>
  <c r="E66" i="3"/>
  <c r="E70" i="3"/>
  <c r="E74" i="3"/>
  <c r="E78" i="3"/>
  <c r="E82" i="3"/>
  <c r="E90" i="3"/>
  <c r="E94" i="3"/>
  <c r="E98" i="3"/>
  <c r="E104" i="3"/>
  <c r="E108" i="3"/>
  <c r="E112" i="3"/>
  <c r="E116" i="3"/>
  <c r="E120" i="3"/>
  <c r="E124" i="3"/>
  <c r="E128" i="3"/>
  <c r="E132" i="3"/>
  <c r="E137" i="3"/>
  <c r="E141" i="3"/>
  <c r="E153" i="3"/>
  <c r="E168" i="3"/>
  <c r="E184" i="3"/>
  <c r="E146" i="3"/>
  <c r="E150" i="3"/>
  <c r="E157" i="3"/>
  <c r="E162" i="3"/>
  <c r="E167" i="3"/>
  <c r="E176" i="3"/>
  <c r="E180" i="3"/>
  <c r="E187" i="3"/>
  <c r="E192" i="3"/>
  <c r="E196" i="3"/>
  <c r="E7" i="3"/>
  <c r="E11" i="3"/>
  <c r="E15" i="3"/>
  <c r="E19" i="3"/>
  <c r="E23" i="3"/>
  <c r="E27" i="3"/>
  <c r="E31" i="3"/>
  <c r="E35" i="3"/>
  <c r="E39" i="3"/>
  <c r="E43" i="3"/>
  <c r="E47" i="3"/>
  <c r="E51" i="3"/>
  <c r="E55" i="3"/>
  <c r="E59" i="3"/>
  <c r="E63" i="3"/>
  <c r="E67" i="3"/>
  <c r="E71" i="3"/>
  <c r="E75" i="3"/>
  <c r="E79" i="3"/>
  <c r="E85" i="3"/>
  <c r="E91" i="3"/>
  <c r="E95" i="3"/>
  <c r="E99" i="3"/>
  <c r="E105" i="3"/>
  <c r="E109" i="3"/>
  <c r="E113" i="3"/>
  <c r="E117" i="3"/>
  <c r="E121" i="3"/>
  <c r="E125" i="3"/>
  <c r="E129" i="3"/>
  <c r="E133" i="3"/>
  <c r="E138" i="3"/>
  <c r="E142" i="3"/>
  <c r="E154" i="3"/>
  <c r="E169" i="3"/>
  <c r="E185" i="3"/>
  <c r="E147" i="3"/>
  <c r="E152" i="3"/>
  <c r="E159" i="3"/>
  <c r="E163" i="3"/>
  <c r="E170" i="3"/>
  <c r="E177" i="3"/>
  <c r="E181" i="3"/>
  <c r="E188" i="3"/>
  <c r="E193" i="3"/>
  <c r="E198" i="3" l="1"/>
  <c r="E189" i="3"/>
  <c r="E143" i="3"/>
  <c r="E83" i="3"/>
  <c r="E101" i="3"/>
  <c r="E199" i="3" l="1"/>
</calcChain>
</file>

<file path=xl/sharedStrings.xml><?xml version="1.0" encoding="utf-8"?>
<sst xmlns="http://schemas.openxmlformats.org/spreadsheetml/2006/main" count="3244" uniqueCount="1101">
  <si>
    <r>
      <t>APPENDIX 1. BRIGHTON MIDDLE CLASS SOCIAL STRUCTURE:</t>
    </r>
    <r>
      <rPr>
        <b/>
        <i/>
        <u/>
        <sz val="14"/>
        <color rgb="FFC00000"/>
        <rFont val="Calibri"/>
        <family val="2"/>
        <scheme val="minor"/>
      </rPr>
      <t xml:space="preserve"> i. Summary tables</t>
    </r>
  </si>
  <si>
    <t xml:space="preserve">Table A. Occupational Structure of Middle Class Based on Voters in 1841 General Election </t>
  </si>
  <si>
    <t xml:space="preserve">Table B. Occupational Structure of Middle Class Based on 1854 Brighton Trade Directory </t>
  </si>
  <si>
    <t>Occupation</t>
  </si>
  <si>
    <t>No</t>
  </si>
  <si>
    <t>%</t>
  </si>
  <si>
    <t xml:space="preserve">Craftworkers and artisans </t>
  </si>
  <si>
    <t>Leisure and hospitality trades</t>
  </si>
  <si>
    <t>Professionals</t>
  </si>
  <si>
    <t>Rentiers and annuitants</t>
  </si>
  <si>
    <t>Shopkeepers and tradespeople</t>
  </si>
  <si>
    <t>Brighton Population Total - census 1841</t>
  </si>
  <si>
    <t>Brighton Population Total - census 1851</t>
  </si>
  <si>
    <t xml:space="preserve">Table C. Occupational Structure of Candidates in Elections to the First Brighton Corporation 1854 </t>
  </si>
  <si>
    <t xml:space="preserve">Table D. Occupational Structure of Middle Class Based on 1876 Brighton Trade Directory </t>
  </si>
  <si>
    <t>Occupation of Corporation Councillors Elected in 1854</t>
  </si>
  <si>
    <t>Occupation of Losing Candidates for Corporation Councillors in 1854</t>
  </si>
  <si>
    <r>
      <t xml:space="preserve">Brighton Population Total </t>
    </r>
    <r>
      <rPr>
        <sz val="11"/>
        <color theme="1"/>
        <rFont val="Calibri"/>
        <family val="2"/>
        <scheme val="minor"/>
      </rPr>
      <t>excl Rottingdean, Falmer, Patcham etc</t>
    </r>
  </si>
  <si>
    <t>Table E. Occupations of Leading Citizens 1850-1880</t>
  </si>
  <si>
    <t xml:space="preserve">Table F. Top 5 Middle Class Occupations By Category in 1854 </t>
  </si>
  <si>
    <t xml:space="preserve">Occupation </t>
  </si>
  <si>
    <t>M</t>
  </si>
  <si>
    <t>F</t>
  </si>
  <si>
    <t xml:space="preserve">Total </t>
  </si>
  <si>
    <t>% of all</t>
  </si>
  <si>
    <t xml:space="preserve">Numbers listed in Court Directory of Town Directories </t>
  </si>
  <si>
    <t>Boot &amp; shoemakers</t>
  </si>
  <si>
    <t>Tailors and drapers</t>
  </si>
  <si>
    <t>Milliners</t>
  </si>
  <si>
    <t>Dressmakers</t>
  </si>
  <si>
    <t>Builders</t>
  </si>
  <si>
    <t>Lodging and boarding house proprietors</t>
  </si>
  <si>
    <t>Inn, tavern, beer house proprietors and beer retailers</t>
  </si>
  <si>
    <t>Laundresses</t>
  </si>
  <si>
    <t>Coffee and dining houses</t>
  </si>
  <si>
    <t>Fly proprietors</t>
  </si>
  <si>
    <t>School proprietors and providers</t>
  </si>
  <si>
    <t>Teachers, tutors, professors</t>
  </si>
  <si>
    <t>Insurance agents</t>
  </si>
  <si>
    <t>Surgeons and doctors</t>
  </si>
  <si>
    <t>Chemists and druggists</t>
  </si>
  <si>
    <t>Grocers</t>
  </si>
  <si>
    <t>Greengrocers</t>
  </si>
  <si>
    <t>Bakers</t>
  </si>
  <si>
    <t>Butchers</t>
  </si>
  <si>
    <t>Confectioners</t>
  </si>
  <si>
    <r>
      <t xml:space="preserve">APPENDIX 1. BRIGHTON MIDDLE CLASS SOCIAL STRUCTURE: </t>
    </r>
    <r>
      <rPr>
        <b/>
        <i/>
        <u/>
        <sz val="14"/>
        <color rgb="FFC00000"/>
        <rFont val="Calibri"/>
        <family val="2"/>
        <scheme val="minor"/>
      </rPr>
      <t>ii. 1841 Poll Book and occupations of voters</t>
    </r>
  </si>
  <si>
    <t>Carpenter</t>
  </si>
  <si>
    <t>C</t>
  </si>
  <si>
    <t>Shoemaker, Bootmaker</t>
  </si>
  <si>
    <t>Tailor</t>
  </si>
  <si>
    <t>Builder</t>
  </si>
  <si>
    <t>Bricklayer</t>
  </si>
  <si>
    <t>Painter</t>
  </si>
  <si>
    <t>Smith</t>
  </si>
  <si>
    <t>Cabinet-Maker</t>
  </si>
  <si>
    <t>Plumber</t>
  </si>
  <si>
    <t>Gardener,Nurseryman</t>
  </si>
  <si>
    <t>Hair-Dresser, Barber</t>
  </si>
  <si>
    <t>Brewer</t>
  </si>
  <si>
    <t>Coachmaker, Trimmer, Plater</t>
  </si>
  <si>
    <t>Printer, Compositor</t>
  </si>
  <si>
    <t>Saddler</t>
  </si>
  <si>
    <t>Watchmaker</t>
  </si>
  <si>
    <t>Plasterer</t>
  </si>
  <si>
    <t xml:space="preserve">Stonemason </t>
  </si>
  <si>
    <t>Upholsterer</t>
  </si>
  <si>
    <t>Miller</t>
  </si>
  <si>
    <t>Cow Keeper, Dairyman</t>
  </si>
  <si>
    <t>Dyer</t>
  </si>
  <si>
    <t>1841 OCCUPATIONAL STRUCTURE OF MIDDLE CLASS VOTERS IN BRIGHTON IN ELECTION  JULY 1841 (excl labourers)</t>
  </si>
  <si>
    <t>Brass and Iron Founders</t>
  </si>
  <si>
    <t xml:space="preserve">Craftworkers </t>
  </si>
  <si>
    <t>Carter</t>
  </si>
  <si>
    <t>Tinman</t>
  </si>
  <si>
    <t>Shopkeepers and retailers</t>
  </si>
  <si>
    <t>Clothier</t>
  </si>
  <si>
    <t>Gilder</t>
  </si>
  <si>
    <t>Turner, Plane Maker</t>
  </si>
  <si>
    <t>Brick Maker</t>
  </si>
  <si>
    <t>Cooper</t>
  </si>
  <si>
    <t>Sawyer</t>
  </si>
  <si>
    <t>Bookbinder</t>
  </si>
  <si>
    <t>Butterman</t>
  </si>
  <si>
    <t>Cordwainer</t>
  </si>
  <si>
    <t>Fisherman</t>
  </si>
  <si>
    <t>Glazier</t>
  </si>
  <si>
    <t>Paper Hanger</t>
  </si>
  <si>
    <t>Trunk Maker</t>
  </si>
  <si>
    <t>Wheelwright</t>
  </si>
  <si>
    <t>Basket Maker</t>
  </si>
  <si>
    <t>Breeches Maker</t>
  </si>
  <si>
    <t>Brushmaker</t>
  </si>
  <si>
    <t>Copper Smith</t>
  </si>
  <si>
    <t>Corset And Staymaker</t>
  </si>
  <si>
    <t>Drinks Makers</t>
  </si>
  <si>
    <t>Farrier</t>
  </si>
  <si>
    <t>Harness Maker</t>
  </si>
  <si>
    <t>Leather Cutter</t>
  </si>
  <si>
    <t>Lime Burner</t>
  </si>
  <si>
    <t>Ostler</t>
  </si>
  <si>
    <t>Pipe Maker</t>
  </si>
  <si>
    <t>Silk-Mercer</t>
  </si>
  <si>
    <t>Tallow Chandler</t>
  </si>
  <si>
    <t>Umbrella Maker</t>
  </si>
  <si>
    <t>Bonnet Maker</t>
  </si>
  <si>
    <t>Chimney Sweeper</t>
  </si>
  <si>
    <t>Cutler</t>
  </si>
  <si>
    <t>Gas Fitter</t>
  </si>
  <si>
    <t>Glass Cutter</t>
  </si>
  <si>
    <t>Glover</t>
  </si>
  <si>
    <t>Gun Maker</t>
  </si>
  <si>
    <t>Horse Breaker</t>
  </si>
  <si>
    <t>Lath Cleaver</t>
  </si>
  <si>
    <t xml:space="preserve">Locksmith </t>
  </si>
  <si>
    <t>Market Weigher</t>
  </si>
  <si>
    <t>Musical Instrument Maker</t>
  </si>
  <si>
    <t>Oastler</t>
  </si>
  <si>
    <t>Pewterer</t>
  </si>
  <si>
    <t>Pyrotechnist</t>
  </si>
  <si>
    <t>Slater</t>
  </si>
  <si>
    <t>Stenciller</t>
  </si>
  <si>
    <t>Straw Bonnet Maker</t>
  </si>
  <si>
    <t>Surgical Instrument Maker</t>
  </si>
  <si>
    <t>Truss Maker</t>
  </si>
  <si>
    <t>Ware Manufacturer</t>
  </si>
  <si>
    <t>Blindmaker</t>
  </si>
  <si>
    <t>Cook</t>
  </si>
  <si>
    <t>Cupper</t>
  </si>
  <si>
    <t>Ship Builder And Shipwright</t>
  </si>
  <si>
    <t/>
  </si>
  <si>
    <t>Rentiers (Assumed)</t>
  </si>
  <si>
    <t>No occup given, 'gentlemen'</t>
  </si>
  <si>
    <t>G</t>
  </si>
  <si>
    <t>Innkeeper &amp; Beer Retailers</t>
  </si>
  <si>
    <t>L</t>
  </si>
  <si>
    <t>Lodging House Keeper</t>
  </si>
  <si>
    <t>Livery Stable Keeper</t>
  </si>
  <si>
    <t>Coachman</t>
  </si>
  <si>
    <t>Stable Keeper</t>
  </si>
  <si>
    <t>Waiter</t>
  </si>
  <si>
    <t>Fly Proprietor</t>
  </si>
  <si>
    <t>Flyman</t>
  </si>
  <si>
    <t>Carrier</t>
  </si>
  <si>
    <t>Coach And Van Proprietor</t>
  </si>
  <si>
    <t>Bath Keeper</t>
  </si>
  <si>
    <t>Billiard Room Prop</t>
  </si>
  <si>
    <t>Eating House Keeper</t>
  </si>
  <si>
    <t>Professional</t>
  </si>
  <si>
    <t>Doctor, Surgeon</t>
  </si>
  <si>
    <t>P</t>
  </si>
  <si>
    <t>Clergy</t>
  </si>
  <si>
    <t>Solicitor, Barrister</t>
  </si>
  <si>
    <t>Teacher</t>
  </si>
  <si>
    <t>Military Officer</t>
  </si>
  <si>
    <t>Accountant</t>
  </si>
  <si>
    <t>Broker</t>
  </si>
  <si>
    <t>Auctioneer</t>
  </si>
  <si>
    <t>Mariner, Ship'S Captain</t>
  </si>
  <si>
    <t>Musician</t>
  </si>
  <si>
    <t>Agent, House Agent</t>
  </si>
  <si>
    <t>Surveyor</t>
  </si>
  <si>
    <t>Clerk</t>
  </si>
  <si>
    <t>Artist, Sculptor, Engraver</t>
  </si>
  <si>
    <t>Banker</t>
  </si>
  <si>
    <t>Book Keeper</t>
  </si>
  <si>
    <t>Dentist</t>
  </si>
  <si>
    <t>Police (Incl Superint&amp;Chief)</t>
  </si>
  <si>
    <t>Optician</t>
  </si>
  <si>
    <t>Riding Master</t>
  </si>
  <si>
    <t>Pawnbroker</t>
  </si>
  <si>
    <t>Undertaker</t>
  </si>
  <si>
    <t>Architect</t>
  </si>
  <si>
    <t>Collector Of Poor Rates</t>
  </si>
  <si>
    <t>Engineer</t>
  </si>
  <si>
    <t>Fencing Master</t>
  </si>
  <si>
    <t>Post Office Officials</t>
  </si>
  <si>
    <t>Reporter</t>
  </si>
  <si>
    <t xml:space="preserve">Veterinary Surgeon </t>
  </si>
  <si>
    <t>Chairman</t>
  </si>
  <si>
    <t>Gas Company Collector</t>
  </si>
  <si>
    <t>Lapidary</t>
  </si>
  <si>
    <t>Librarian</t>
  </si>
  <si>
    <t>Overseer, Assistant</t>
  </si>
  <si>
    <t>Pier-Master</t>
  </si>
  <si>
    <t>Railway Contractor</t>
  </si>
  <si>
    <t>Sheriff'S Officers Asst</t>
  </si>
  <si>
    <t>Tax Collector</t>
  </si>
  <si>
    <t>Town Crier</t>
  </si>
  <si>
    <t>Custom House Officer</t>
  </si>
  <si>
    <t>Grocer</t>
  </si>
  <si>
    <t>S</t>
  </si>
  <si>
    <t>Butcher</t>
  </si>
  <si>
    <t>Baker</t>
  </si>
  <si>
    <t>Greengrocer, Fruiterer</t>
  </si>
  <si>
    <t>Linen-Draper, Draper</t>
  </si>
  <si>
    <t>Chemist</t>
  </si>
  <si>
    <t>Coal Merchant And Dealers</t>
  </si>
  <si>
    <t>Milkman</t>
  </si>
  <si>
    <t>Tea Dealer</t>
  </si>
  <si>
    <t>Wine Merchant</t>
  </si>
  <si>
    <t>Iron Monger</t>
  </si>
  <si>
    <t>Stationer</t>
  </si>
  <si>
    <t>Chinaman</t>
  </si>
  <si>
    <t>Corn-Chandler</t>
  </si>
  <si>
    <t>Jeweller</t>
  </si>
  <si>
    <t>Confectioner</t>
  </si>
  <si>
    <t>Fishmonger</t>
  </si>
  <si>
    <t>Florist</t>
  </si>
  <si>
    <t>Poulterer</t>
  </si>
  <si>
    <t>General Dealer</t>
  </si>
  <si>
    <t>Bookseller</t>
  </si>
  <si>
    <t>Hatter</t>
  </si>
  <si>
    <t>Tobacconist</t>
  </si>
  <si>
    <t>Merchant</t>
  </si>
  <si>
    <t>Timber Merchant</t>
  </si>
  <si>
    <t>Currier</t>
  </si>
  <si>
    <t>Perfumer</t>
  </si>
  <si>
    <t>Meal Man</t>
  </si>
  <si>
    <t>Farmer</t>
  </si>
  <si>
    <t>Egg Merchant</t>
  </si>
  <si>
    <t>Furrier</t>
  </si>
  <si>
    <t>Haberdasher, Lace Dealer</t>
  </si>
  <si>
    <t>Hosier</t>
  </si>
  <si>
    <t>Marine Store</t>
  </si>
  <si>
    <t>Music Seller</t>
  </si>
  <si>
    <t>News Vendor</t>
  </si>
  <si>
    <t>Toyman</t>
  </si>
  <si>
    <t>Victualler</t>
  </si>
  <si>
    <t>Woollen Draper</t>
  </si>
  <si>
    <t>Bazaar Keeper</t>
  </si>
  <si>
    <t>Bottle Dealer</t>
  </si>
  <si>
    <t>Print Seller</t>
  </si>
  <si>
    <t>Cheesemonger</t>
  </si>
  <si>
    <t>Herbalist</t>
  </si>
  <si>
    <t>Labourers</t>
  </si>
  <si>
    <t>Labourer</t>
  </si>
  <si>
    <t>W</t>
  </si>
  <si>
    <t xml:space="preserve">Servant </t>
  </si>
  <si>
    <t>Porter</t>
  </si>
  <si>
    <t xml:space="preserve">Postboy </t>
  </si>
  <si>
    <t>Yeoman</t>
  </si>
  <si>
    <t>Brazier</t>
  </si>
  <si>
    <t>Groom</t>
  </si>
  <si>
    <t>TOTAL</t>
  </si>
  <si>
    <r>
      <t xml:space="preserve">APPENDIX 1. BRIGHTON MIDDLE CLASS SOCIAL STRUCTURE: </t>
    </r>
    <r>
      <rPr>
        <b/>
        <i/>
        <u/>
        <sz val="14"/>
        <color rgb="FFC00000"/>
        <rFont val="Calibri"/>
        <family val="2"/>
        <scheme val="minor"/>
      </rPr>
      <t>iii. 1854 Trade Directory and listed occupations and income sources</t>
    </r>
  </si>
  <si>
    <t>Nos</t>
  </si>
  <si>
    <t>Cat</t>
  </si>
  <si>
    <t>Boot &amp; Shoemakers</t>
  </si>
  <si>
    <t>Tailors and Woollen Drapers</t>
  </si>
  <si>
    <t>Painters, Plumbers and Glaziers</t>
  </si>
  <si>
    <t>Carpenters and Joiners</t>
  </si>
  <si>
    <t>Dairymen &amp; Cowkeepers</t>
  </si>
  <si>
    <t>Linen Drapers &amp; Silk Mercers</t>
  </si>
  <si>
    <t>Hair Dressers and Perfumers</t>
  </si>
  <si>
    <t>Watch and clockmakers</t>
  </si>
  <si>
    <t>Cabinet Makers</t>
  </si>
  <si>
    <t>Jewellers</t>
  </si>
  <si>
    <t>Upholsterers</t>
  </si>
  <si>
    <t>Stay &amp; Corset Makers</t>
  </si>
  <si>
    <t>Paper Hangers</t>
  </si>
  <si>
    <t>Brewers</t>
  </si>
  <si>
    <t>1854 OCCUPATIONAL STRUCTURE FOR BRIGHTON MIDDLE CLASS</t>
  </si>
  <si>
    <t>Whitesmiths, Locksmiths and Bellhangers</t>
  </si>
  <si>
    <t>Craft workers and artisans (small employers)</t>
  </si>
  <si>
    <t>Hosiers, Glovers, and Haberdashers</t>
  </si>
  <si>
    <t>Printers</t>
  </si>
  <si>
    <t>Straw Bonnet Makers</t>
  </si>
  <si>
    <t>Gas Fitters &amp; Brass Finishers etc</t>
  </si>
  <si>
    <t>Saddlers and Harness Makers</t>
  </si>
  <si>
    <t xml:space="preserve">Bricklayers and Plasterers </t>
  </si>
  <si>
    <t>Clothiers</t>
  </si>
  <si>
    <t>Carvers and Gilders and Picture Frame Makers</t>
  </si>
  <si>
    <t>Dyers, Cleaners and Calenderers</t>
  </si>
  <si>
    <t>Millers</t>
  </si>
  <si>
    <t>Coopers</t>
  </si>
  <si>
    <t>Stonemasons</t>
  </si>
  <si>
    <t>Chimney Sweepers</t>
  </si>
  <si>
    <t>Coach Builders</t>
  </si>
  <si>
    <t>Blacksmiths and Shoeing Smiths</t>
  </si>
  <si>
    <t>Brush manufacturers</t>
  </si>
  <si>
    <t>Gardeners</t>
  </si>
  <si>
    <t>Lace Menders</t>
  </si>
  <si>
    <t>Turners</t>
  </si>
  <si>
    <t>Umbrella and parasol makers</t>
  </si>
  <si>
    <t>Professional Rubbers</t>
  </si>
  <si>
    <t>Soda Water, Lemonade, &amp; Mineral Water Manufs</t>
  </si>
  <si>
    <t>Wheelwrights</t>
  </si>
  <si>
    <t>Artificial florists, and wax flowers modellers</t>
  </si>
  <si>
    <t xml:space="preserve">Basket makers </t>
  </si>
  <si>
    <t>Cutlers</t>
  </si>
  <si>
    <t>Perfumers</t>
  </si>
  <si>
    <t>Tinmen and Braziers</t>
  </si>
  <si>
    <t>French Polishers</t>
  </si>
  <si>
    <t>Furriers</t>
  </si>
  <si>
    <t>Hardwarenab</t>
  </si>
  <si>
    <t>Lapidaries</t>
  </si>
  <si>
    <t>Window Blind Manufacturers and Wire Workers</t>
  </si>
  <si>
    <t>Candle Manufacturers</t>
  </si>
  <si>
    <t>Cowkeepers</t>
  </si>
  <si>
    <t>Cuppers</t>
  </si>
  <si>
    <t>Ironfounders</t>
  </si>
  <si>
    <t>Trunk Makers</t>
  </si>
  <si>
    <t>Artists in hair</t>
  </si>
  <si>
    <t>Cork Cutters</t>
  </si>
  <si>
    <t>Farriers</t>
  </si>
  <si>
    <t>Practical Engravers</t>
  </si>
  <si>
    <t>Rope, Twine and Tackle Makers</t>
  </si>
  <si>
    <t>Brass Founders</t>
  </si>
  <si>
    <t>Brickmakers</t>
  </si>
  <si>
    <t>Cement and Plaster of Paris Manufacturers</t>
  </si>
  <si>
    <t>Chair Menders</t>
  </si>
  <si>
    <t>Lithographic Printers</t>
  </si>
  <si>
    <t xml:space="preserve">Saw Mills </t>
  </si>
  <si>
    <t>Tunbridge Ware Manufacturers</t>
  </si>
  <si>
    <t>Wine Coopers</t>
  </si>
  <si>
    <t xml:space="preserve">Zinc Workers </t>
  </si>
  <si>
    <t xml:space="preserve">Maltsers </t>
  </si>
  <si>
    <t>Lodging Houses</t>
  </si>
  <si>
    <t>Beer-Houses</t>
  </si>
  <si>
    <t>Inns, Taverns etc</t>
  </si>
  <si>
    <t>Beer-retailers</t>
  </si>
  <si>
    <t>Coffee and Dining Rooms</t>
  </si>
  <si>
    <t>Fly Proprietors</t>
  </si>
  <si>
    <t>Livery and Private Stables</t>
  </si>
  <si>
    <t>Boarding Houses</t>
  </si>
  <si>
    <t>Hotels</t>
  </si>
  <si>
    <t>Billiard Rooms</t>
  </si>
  <si>
    <t>Baths</t>
  </si>
  <si>
    <t>Carriers by Railway</t>
  </si>
  <si>
    <t xml:space="preserve">Professional </t>
  </si>
  <si>
    <t>Insurance companies</t>
  </si>
  <si>
    <t>Schools - Boarding Schs for Young Ladies</t>
  </si>
  <si>
    <t>Schools - Boarding Schs for Young Gentlemen</t>
  </si>
  <si>
    <t>Surgeons</t>
  </si>
  <si>
    <t>Chemists and Druggists</t>
  </si>
  <si>
    <t>House and Estate Agents &amp; Appraisers</t>
  </si>
  <si>
    <t>Professors - music and singing</t>
  </si>
  <si>
    <t>Solicitors</t>
  </si>
  <si>
    <t>Schools - Day Schools</t>
  </si>
  <si>
    <t>Undertakers</t>
  </si>
  <si>
    <t>Physicians</t>
  </si>
  <si>
    <t>Dentists</t>
  </si>
  <si>
    <t xml:space="preserve">Professors Languages </t>
  </si>
  <si>
    <t>Libraries</t>
  </si>
  <si>
    <t>Auctioneers and appraisers</t>
  </si>
  <si>
    <t>Artists</t>
  </si>
  <si>
    <t>Tutors - Classical and Mathematical</t>
  </si>
  <si>
    <t>Professors - dancing</t>
  </si>
  <si>
    <t>Professors- drawing and painting</t>
  </si>
  <si>
    <t xml:space="preserve">Surveyors </t>
  </si>
  <si>
    <t xml:space="preserve">Riding Masters </t>
  </si>
  <si>
    <t>Artists (daguerreotype)</t>
  </si>
  <si>
    <t>Barristers</t>
  </si>
  <si>
    <t>Statuary Masons &amp; Sculpture Dealers</t>
  </si>
  <si>
    <t>Accountants</t>
  </si>
  <si>
    <t>Architects</t>
  </si>
  <si>
    <t>Pawnbrokers</t>
  </si>
  <si>
    <t>Register offices for Servants</t>
  </si>
  <si>
    <t>Tutors - writing and arithmetic</t>
  </si>
  <si>
    <t>Veterinary Surgeons</t>
  </si>
  <si>
    <t>Chiropodists</t>
  </si>
  <si>
    <t>Engineers</t>
  </si>
  <si>
    <t>Opticians</t>
  </si>
  <si>
    <t>Veterinary Forges</t>
  </si>
  <si>
    <t>Banks</t>
  </si>
  <si>
    <t>Newspapers</t>
  </si>
  <si>
    <t xml:space="preserve">Pianoforte Tuners </t>
  </si>
  <si>
    <t xml:space="preserve">Reporters </t>
  </si>
  <si>
    <t>Ticket Writers</t>
  </si>
  <si>
    <t>Gymnasiums</t>
  </si>
  <si>
    <t>Naturalists</t>
  </si>
  <si>
    <t xml:space="preserve">Professors - fencing </t>
  </si>
  <si>
    <t>Medicine Vendors</t>
  </si>
  <si>
    <t xml:space="preserve">Professors - drilling </t>
  </si>
  <si>
    <t>Grocers and Tea Dealers</t>
  </si>
  <si>
    <t>Booksellers, Stationers, &amp; Bookbinders</t>
  </si>
  <si>
    <t>Coal Dealers</t>
  </si>
  <si>
    <t>Wine and Spirit Merchants</t>
  </si>
  <si>
    <t>Tobacconists</t>
  </si>
  <si>
    <t>Pork Butchers</t>
  </si>
  <si>
    <t>Fishmongers</t>
  </si>
  <si>
    <t>Coal Merchants</t>
  </si>
  <si>
    <t>Furniture Brokers</t>
  </si>
  <si>
    <t>Cheesemongers, Buttermen</t>
  </si>
  <si>
    <t>Corn Merchants</t>
  </si>
  <si>
    <t>Fruiterers</t>
  </si>
  <si>
    <t>Ironmongers</t>
  </si>
  <si>
    <t>News Agents</t>
  </si>
  <si>
    <t>Timber and Slate Merchants</t>
  </si>
  <si>
    <t>Toy and Fancy Repositories</t>
  </si>
  <si>
    <t>Outfitters</t>
  </si>
  <si>
    <t>China and Glass Dealers</t>
  </si>
  <si>
    <t>Italian and Oil Warehousemen</t>
  </si>
  <si>
    <t>Hatters</t>
  </si>
  <si>
    <t>Florists and Seedsmen</t>
  </si>
  <si>
    <t>Marine Store and General Dealers</t>
  </si>
  <si>
    <t>Curriers &amp; Leather Sellers</t>
  </si>
  <si>
    <t>Poulterers</t>
  </si>
  <si>
    <t>Music and Musical Instrument Sellers</t>
  </si>
  <si>
    <t>Berlin Repositories</t>
  </si>
  <si>
    <t>Lead and Glass Merchants</t>
  </si>
  <si>
    <t>Artists Repositories</t>
  </si>
  <si>
    <t>Bird Fanciers and Bird Cage Makers</t>
  </si>
  <si>
    <t>Juvenile Repositories</t>
  </si>
  <si>
    <t>Law Stationers</t>
  </si>
  <si>
    <t>News and Reading Rooms</t>
  </si>
  <si>
    <t>Cigar Merchants</t>
  </si>
  <si>
    <t>Ice Merchants</t>
  </si>
  <si>
    <t>Lace &amp; Embroidery Warehouses</t>
  </si>
  <si>
    <t>Mantle and Cloak Warehouses</t>
  </si>
  <si>
    <t>Woollen Drapers</t>
  </si>
  <si>
    <t>Egg Merchants</t>
  </si>
  <si>
    <t>Embroidery Repositeries</t>
  </si>
  <si>
    <t>Mourning Warehouses</t>
  </si>
  <si>
    <t>Feather Factors and General Bedding Houses</t>
  </si>
  <si>
    <t>Gutta Percha Warehouses</t>
  </si>
  <si>
    <t>Wardrobe Purchasers</t>
  </si>
  <si>
    <t xml:space="preserve">Miscellaneous </t>
  </si>
  <si>
    <t>Eg prof of phrenology, ship builder, ladies nurse</t>
  </si>
  <si>
    <r>
      <t>APPENDIX 1. BRIGHTON MIDDLE CLASS SOCIAL STRUCTURE:</t>
    </r>
    <r>
      <rPr>
        <b/>
        <i/>
        <u/>
        <sz val="14"/>
        <color rgb="FFC00000"/>
        <rFont val="Calibri"/>
        <family val="2"/>
        <scheme val="minor"/>
      </rPr>
      <t xml:space="preserve"> iv. 1876 Trade Directory and listed occupations and income sources</t>
    </r>
  </si>
  <si>
    <t>Craftworkers and artisans</t>
  </si>
  <si>
    <t>Milliners and dressmakers</t>
  </si>
  <si>
    <t>Carpenters and builders</t>
  </si>
  <si>
    <t>Boot and shoe makers</t>
  </si>
  <si>
    <t>Painters, plumbers, glaziers, decorators</t>
  </si>
  <si>
    <t>Cowkeepers and dairymen</t>
  </si>
  <si>
    <t>Watch and clock makers</t>
  </si>
  <si>
    <t>Goldsmiths, silversmiths, jewellers</t>
  </si>
  <si>
    <t xml:space="preserve">1876 OCCUPATIONAL STRUCTURE FOR BRIGHTON MIDDLE CLASS </t>
  </si>
  <si>
    <t>Hairdressers</t>
  </si>
  <si>
    <t>Cabinet makers and upholsterers</t>
  </si>
  <si>
    <t>Hosiers,glovers, haberdashers</t>
  </si>
  <si>
    <t>Ironmongers, locksmiths and bellhangers</t>
  </si>
  <si>
    <t>Gasfitters</t>
  </si>
  <si>
    <t>Blacksmiths and shoeing smiths</t>
  </si>
  <si>
    <t>Brewers and maltsers</t>
  </si>
  <si>
    <r>
      <t>Brighton Population Total</t>
    </r>
    <r>
      <rPr>
        <sz val="11"/>
        <color theme="1"/>
        <rFont val="Calibri"/>
        <family val="2"/>
        <scheme val="minor"/>
      </rPr>
      <t xml:space="preserve"> excl Rottingdean, Falmer, Patcham etc</t>
    </r>
  </si>
  <si>
    <t>Dyers, scourers, calenderer</t>
  </si>
  <si>
    <t>Saddlers and harness makers</t>
  </si>
  <si>
    <t>Paperhangers</t>
  </si>
  <si>
    <t>Coachbuilders</t>
  </si>
  <si>
    <t>Stay and corset makers</t>
  </si>
  <si>
    <t>Carvers, gilders, picture-frame makers</t>
  </si>
  <si>
    <t>Engravers and copperplate printers</t>
  </si>
  <si>
    <t>Chimney sweepers</t>
  </si>
  <si>
    <t>Gingerbeer, soda, mineral water manufs</t>
  </si>
  <si>
    <t>Trunk and box makers</t>
  </si>
  <si>
    <t>Working jewellers</t>
  </si>
  <si>
    <t>Whitesmiths</t>
  </si>
  <si>
    <t>Straw and leghorn hat and bonnet makers</t>
  </si>
  <si>
    <t>French poishers</t>
  </si>
  <si>
    <t>Bookbinders</t>
  </si>
  <si>
    <t>Millers and flour stores</t>
  </si>
  <si>
    <t>Window blind makers</t>
  </si>
  <si>
    <t>Bird fanciers and cage makers</t>
  </si>
  <si>
    <t>Bricklayers and plasterers</t>
  </si>
  <si>
    <t>Professional rubbers</t>
  </si>
  <si>
    <t>Lithographic printers</t>
  </si>
  <si>
    <t>Cement manufs</t>
  </si>
  <si>
    <t>Lace cleaners and menders</t>
  </si>
  <si>
    <t>Machinists</t>
  </si>
  <si>
    <t>Account book manufs</t>
  </si>
  <si>
    <t>Brass founders</t>
  </si>
  <si>
    <t>Coach platers and smiths</t>
  </si>
  <si>
    <t>Cork cutters</t>
  </si>
  <si>
    <t>Surgical instrument makers</t>
  </si>
  <si>
    <t>Truss, bandage, surgical belt makers</t>
  </si>
  <si>
    <t>Wax and tallow chandlers, melters</t>
  </si>
  <si>
    <t>Cricket goods makers</t>
  </si>
  <si>
    <t>Dressing case makers and warehouses</t>
  </si>
  <si>
    <t>Gunmakers</t>
  </si>
  <si>
    <t>Jet ornament makers</t>
  </si>
  <si>
    <t>Saw mills</t>
  </si>
  <si>
    <t>Shellwork manufs</t>
  </si>
  <si>
    <t>Billiard table maker</t>
  </si>
  <si>
    <t>Boot-tree maker</t>
  </si>
  <si>
    <t>Cuper</t>
  </si>
  <si>
    <t>Firework maker</t>
  </si>
  <si>
    <t>Goldbeater</t>
  </si>
  <si>
    <t>Scale maker</t>
  </si>
  <si>
    <t>Tool maker</t>
  </si>
  <si>
    <t>Lodging house keepers</t>
  </si>
  <si>
    <t>Taverns, inns, pubs</t>
  </si>
  <si>
    <t>Launderers, silkmercers</t>
  </si>
  <si>
    <t>Coffee and dining rooms</t>
  </si>
  <si>
    <t>Boarding house keepers</t>
  </si>
  <si>
    <t>Livery sable keepers, job and postmasters</t>
  </si>
  <si>
    <t>Carriers and van proprietors</t>
  </si>
  <si>
    <t>Billiard rooms</t>
  </si>
  <si>
    <t>Restaurants</t>
  </si>
  <si>
    <t xml:space="preserve">Professions </t>
  </si>
  <si>
    <t>Insurance</t>
  </si>
  <si>
    <t>Professors and teachers</t>
  </si>
  <si>
    <t>Medical practitioners</t>
  </si>
  <si>
    <t>Boarding schools for ladies</t>
  </si>
  <si>
    <t>Vicars and priests</t>
  </si>
  <si>
    <t>Chemists, druggists</t>
  </si>
  <si>
    <t>Boarding schools for gentlemen</t>
  </si>
  <si>
    <t>Day schools</t>
  </si>
  <si>
    <t>House and estate agents</t>
  </si>
  <si>
    <t>Photographic artists</t>
  </si>
  <si>
    <t>Architects and surveyors</t>
  </si>
  <si>
    <t>Riding masters</t>
  </si>
  <si>
    <t>Pianoforte tuners</t>
  </si>
  <si>
    <t>Debt collectors</t>
  </si>
  <si>
    <t>Librarians</t>
  </si>
  <si>
    <t>Servants registry offices</t>
  </si>
  <si>
    <t>Clubs</t>
  </si>
  <si>
    <t>Chiropodist</t>
  </si>
  <si>
    <t>Veterinary surgeons</t>
  </si>
  <si>
    <t>Sculptors</t>
  </si>
  <si>
    <t>Bill poster and advertising agents</t>
  </si>
  <si>
    <t>Loan and discount offices</t>
  </si>
  <si>
    <t>Governess institution</t>
  </si>
  <si>
    <t>Medical gymnastics</t>
  </si>
  <si>
    <t>Tennis and racket court</t>
  </si>
  <si>
    <t>Grocers and tea dealers</t>
  </si>
  <si>
    <t>Fruiterers and greengrocers</t>
  </si>
  <si>
    <t>Pastrycooks, confectioners</t>
  </si>
  <si>
    <t>Wine and spirit merchants</t>
  </si>
  <si>
    <t>Coal merchants</t>
  </si>
  <si>
    <t>Booksellers and stationers</t>
  </si>
  <si>
    <t>Furniture dealers and brokers</t>
  </si>
  <si>
    <t>Pork butchers</t>
  </si>
  <si>
    <t>Toy, Tunbridgeware, fancy repositories</t>
  </si>
  <si>
    <t>China, glass, earthenware dealers</t>
  </si>
  <si>
    <t>Clothiers and outfitters</t>
  </si>
  <si>
    <t>Marine store dealers</t>
  </si>
  <si>
    <t>Cheesemongers, buttermen</t>
  </si>
  <si>
    <t>Corn dealers</t>
  </si>
  <si>
    <t>News vendors</t>
  </si>
  <si>
    <t>Poulterers and game dealers</t>
  </si>
  <si>
    <t>Florists, seed, nurserymen</t>
  </si>
  <si>
    <t>Lace and embroidery warehouses</t>
  </si>
  <si>
    <t>Wardrobe purchasers</t>
  </si>
  <si>
    <t>Baby linen and ladies outfitting</t>
  </si>
  <si>
    <t>Music and musical instrument sellers</t>
  </si>
  <si>
    <t>Ale and porter agents</t>
  </si>
  <si>
    <t>Berlin wool, fringe trimming warehouses</t>
  </si>
  <si>
    <t>Oil and Italian warehousemen</t>
  </si>
  <si>
    <t>Curriers and leather sellers</t>
  </si>
  <si>
    <t>Ready-made linen warehouses, shirtmakers</t>
  </si>
  <si>
    <t>Ham, beef and tongue warehouses</t>
  </si>
  <si>
    <t>Stone and marble merchants</t>
  </si>
  <si>
    <t>Bedstead and mattress warehouses</t>
  </si>
  <si>
    <t>Shawl and mantle warehouses</t>
  </si>
  <si>
    <t>Curiosity and works of art dealers</t>
  </si>
  <si>
    <t>Brushmakers and turning warehouses</t>
  </si>
  <si>
    <t>Sewing machine depots</t>
  </si>
  <si>
    <t>Timber merchants</t>
  </si>
  <si>
    <t>Artificial florists</t>
  </si>
  <si>
    <t>Woollendrapers</t>
  </si>
  <si>
    <t>Egg merchants</t>
  </si>
  <si>
    <t>Carpet warehousemen</t>
  </si>
  <si>
    <t>Lead and glass warehouses</t>
  </si>
  <si>
    <t>Hardwaremen</t>
  </si>
  <si>
    <t xml:space="preserve">Bottle merchants </t>
  </si>
  <si>
    <t>Mourning warehouses</t>
  </si>
  <si>
    <t>Rope and twine dealers</t>
  </si>
  <si>
    <t>Slate merchants</t>
  </si>
  <si>
    <t>Gutta-percha warehouses</t>
  </si>
  <si>
    <t>Herbalists</t>
  </si>
  <si>
    <t>Law stationers and copiers</t>
  </si>
  <si>
    <t>Printsellers and artists repositeries</t>
  </si>
  <si>
    <t>Chinese warehouse</t>
  </si>
  <si>
    <t>Muffin and crumpet makers</t>
  </si>
  <si>
    <r>
      <t>APPENDIX 1. BRIGHTON MIDDLE CLASS SOCIAL STRUCTURE:</t>
    </r>
    <r>
      <rPr>
        <b/>
        <i/>
        <u/>
        <sz val="14"/>
        <color rgb="FFC00000"/>
        <rFont val="Calibri"/>
        <family val="2"/>
        <scheme val="minor"/>
      </rPr>
      <t xml:space="preserve"> v. Leading citizens 1850-1880 with occupations </t>
    </r>
  </si>
  <si>
    <t>Name</t>
  </si>
  <si>
    <t>Organisation i</t>
  </si>
  <si>
    <t xml:space="preserve">When </t>
  </si>
  <si>
    <t>Court</t>
  </si>
  <si>
    <t xml:space="preserve">Abbey H </t>
  </si>
  <si>
    <t xml:space="preserve">Corporation/Alderman </t>
  </si>
  <si>
    <t>rentier/resident</t>
  </si>
  <si>
    <t>r</t>
  </si>
  <si>
    <t>y</t>
  </si>
  <si>
    <t>Adams</t>
  </si>
  <si>
    <t>Corp candidate</t>
  </si>
  <si>
    <t>May 1854</t>
  </si>
  <si>
    <t>Alderton G</t>
  </si>
  <si>
    <t>PLawBd succ</t>
  </si>
  <si>
    <t>April 1860</t>
  </si>
  <si>
    <t>Victoria Inn, publican</t>
  </si>
  <si>
    <t>l</t>
  </si>
  <si>
    <t>Alger W</t>
  </si>
  <si>
    <t>Museum Comm</t>
  </si>
  <si>
    <t>May 1862</t>
  </si>
  <si>
    <t>clothier and hatter</t>
  </si>
  <si>
    <t>c</t>
  </si>
  <si>
    <t>Alger, W.</t>
  </si>
  <si>
    <t>Corporation</t>
  </si>
  <si>
    <t>Libs meeting</t>
  </si>
  <si>
    <t>Oct 1862</t>
  </si>
  <si>
    <t xml:space="preserve">Allfree, John </t>
  </si>
  <si>
    <t>Ambrosoni</t>
  </si>
  <si>
    <t>1stSxVol</t>
  </si>
  <si>
    <t>Jan 1861</t>
  </si>
  <si>
    <t>jeweller, importer fancy goods</t>
  </si>
  <si>
    <t>s</t>
  </si>
  <si>
    <t>Andrews J</t>
  </si>
  <si>
    <t>BRLSI</t>
  </si>
  <si>
    <t>Feb 1852</t>
  </si>
  <si>
    <t>boarding school</t>
  </si>
  <si>
    <t>p</t>
  </si>
  <si>
    <t>Andrews, John</t>
  </si>
  <si>
    <t>B&amp;SofArtsCttee</t>
  </si>
  <si>
    <t>June 1855</t>
  </si>
  <si>
    <t>SchofACttee</t>
  </si>
  <si>
    <t>Sept 1858</t>
  </si>
  <si>
    <t>Argles FA</t>
  </si>
  <si>
    <t>Arundale</t>
  </si>
  <si>
    <t>x</t>
  </si>
  <si>
    <t>Ashdowne J</t>
  </si>
  <si>
    <t>PLawBd unsuc</t>
  </si>
  <si>
    <t>Attree G.</t>
  </si>
  <si>
    <t>auctioneer, house and estate agent</t>
  </si>
  <si>
    <t>Attree, George</t>
  </si>
  <si>
    <t xml:space="preserve">Brighton School Board </t>
  </si>
  <si>
    <t>Dec 1873</t>
  </si>
  <si>
    <t>auctioneer</t>
  </si>
  <si>
    <t>Poor Law Board</t>
  </si>
  <si>
    <t>1875-6</t>
  </si>
  <si>
    <t>Occupations of Leading Citizens</t>
  </si>
  <si>
    <t>Attree, Thomas</t>
  </si>
  <si>
    <t>Attree W</t>
  </si>
  <si>
    <t>lodging house</t>
  </si>
  <si>
    <t>Austin Thomas</t>
  </si>
  <si>
    <t xml:space="preserve">Corporation </t>
  </si>
  <si>
    <t>Bacon R</t>
  </si>
  <si>
    <t>Old Ship Hotel</t>
  </si>
  <si>
    <t>Baker T</t>
  </si>
  <si>
    <t>Baker Wm</t>
  </si>
  <si>
    <t>wine merchant (lace warehouse, publican ?)</t>
  </si>
  <si>
    <t>Balfour, Joseph</t>
  </si>
  <si>
    <t>Barns CFC</t>
  </si>
  <si>
    <t>Bass, I.G.</t>
  </si>
  <si>
    <t>tea dealers, grocers</t>
  </si>
  <si>
    <t xml:space="preserve">Bastick Saul </t>
  </si>
  <si>
    <t>hat and cap-maker</t>
  </si>
  <si>
    <t>Bastick, Samuel</t>
  </si>
  <si>
    <t>hat and cap maker</t>
  </si>
  <si>
    <t>Beard Charles</t>
  </si>
  <si>
    <t>Beck W</t>
  </si>
  <si>
    <t>Beedham, W.</t>
  </si>
  <si>
    <t>no occupation given</t>
  </si>
  <si>
    <t>Belcher, Dr Henry</t>
  </si>
  <si>
    <t>surgeon</t>
  </si>
  <si>
    <t>Bentley, W.</t>
  </si>
  <si>
    <t>builder, cabinet maker, tobacconist</t>
  </si>
  <si>
    <t>Bessant</t>
  </si>
  <si>
    <t>Bigge A</t>
  </si>
  <si>
    <t xml:space="preserve">Bioletti, JT </t>
  </si>
  <si>
    <t>hairdresser</t>
  </si>
  <si>
    <t>Blaker, John</t>
  </si>
  <si>
    <t xml:space="preserve">Blaker, John </t>
  </si>
  <si>
    <t>Booth, Edwin</t>
  </si>
  <si>
    <t>cook and confectioner</t>
  </si>
  <si>
    <t xml:space="preserve">Booth, Edwin </t>
  </si>
  <si>
    <t>Boulter GB</t>
  </si>
  <si>
    <t>chimney sweeper</t>
  </si>
  <si>
    <t>Bowdidge W</t>
  </si>
  <si>
    <t>cheesemonger</t>
  </si>
  <si>
    <t>Bowdige, Wm</t>
  </si>
  <si>
    <t>Boxall, WP</t>
  </si>
  <si>
    <t>Special Commissioner of Propery &amp; Income Tax</t>
  </si>
  <si>
    <t>Brandreth, MR</t>
  </si>
  <si>
    <t>solicitor</t>
  </si>
  <si>
    <t>Branwell</t>
  </si>
  <si>
    <t xml:space="preserve">Brigden </t>
  </si>
  <si>
    <t>Brigden J</t>
  </si>
  <si>
    <t>coach-builder</t>
  </si>
  <si>
    <t>Broadbridge</t>
  </si>
  <si>
    <t>lodging, cabinet-m, upholsterer??</t>
  </si>
  <si>
    <t>Brooks</t>
  </si>
  <si>
    <t xml:space="preserve">Brown John </t>
  </si>
  <si>
    <t>cabinet-m, or fly proprietor</t>
  </si>
  <si>
    <t>Buckwell, Alfred</t>
  </si>
  <si>
    <t>Bull J</t>
  </si>
  <si>
    <t>Clarence Hotel and billiard rooms</t>
  </si>
  <si>
    <t>Bull, J</t>
  </si>
  <si>
    <t>Burn Edmundus</t>
  </si>
  <si>
    <t>bookseller, stationer</t>
  </si>
  <si>
    <t>Burrows JC</t>
  </si>
  <si>
    <t>Burrows, Cordy</t>
  </si>
  <si>
    <t>Callan C</t>
  </si>
  <si>
    <t>MI comm</t>
  </si>
  <si>
    <t>April 1858</t>
  </si>
  <si>
    <t xml:space="preserve">Carden, John </t>
  </si>
  <si>
    <t>rentier or hatter</t>
  </si>
  <si>
    <t>Carey Rev Dr</t>
  </si>
  <si>
    <t>clergy</t>
  </si>
  <si>
    <t>Carpenter E</t>
  </si>
  <si>
    <t>Lib Sub-C</t>
  </si>
  <si>
    <t>Oct 1872</t>
  </si>
  <si>
    <t>seedsman</t>
  </si>
  <si>
    <t>Carr, Henry</t>
  </si>
  <si>
    <t>Carter Charles J</t>
  </si>
  <si>
    <t>tailor</t>
  </si>
  <si>
    <t>Carter, Edward</t>
  </si>
  <si>
    <t>grocer/publican</t>
  </si>
  <si>
    <t>Casher, Edward</t>
  </si>
  <si>
    <t>wine spirit and coal merchant</t>
  </si>
  <si>
    <t>Catt/Willett H</t>
  </si>
  <si>
    <t>brewer</t>
  </si>
  <si>
    <t>May 1858</t>
  </si>
  <si>
    <t>MusSub-C</t>
  </si>
  <si>
    <t>brewer, businessman</t>
  </si>
  <si>
    <t>Catt W</t>
  </si>
  <si>
    <t>Albion Steam Flour Mills</t>
  </si>
  <si>
    <t>Chalk C</t>
  </si>
  <si>
    <t>Challen, Wm</t>
  </si>
  <si>
    <t>silversmith, jeweller</t>
  </si>
  <si>
    <t>Chatfield E</t>
  </si>
  <si>
    <t>baker and confectioner</t>
  </si>
  <si>
    <t>Chatfield, Edward</t>
  </si>
  <si>
    <t>confectioner</t>
  </si>
  <si>
    <t>Cheesman Charles</t>
  </si>
  <si>
    <t>grocer, corn and coal merchant</t>
  </si>
  <si>
    <t>Cheesman George</t>
  </si>
  <si>
    <t>junior</t>
  </si>
  <si>
    <t>Cherriman</t>
  </si>
  <si>
    <t>surgeon, dentist</t>
  </si>
  <si>
    <t>Chittenden</t>
  </si>
  <si>
    <t>Clifton R</t>
  </si>
  <si>
    <t>Cobb George</t>
  </si>
  <si>
    <t>Cobbett Alfred</t>
  </si>
  <si>
    <t>Cobbett, Alfred</t>
  </si>
  <si>
    <t>Cockburn JG</t>
  </si>
  <si>
    <t>Colbatch John</t>
  </si>
  <si>
    <t xml:space="preserve">Esq </t>
  </si>
  <si>
    <t>Coningham W</t>
  </si>
  <si>
    <t>Cooper, T</t>
  </si>
  <si>
    <t>builder</t>
  </si>
  <si>
    <t>?</t>
  </si>
  <si>
    <t>Coppard, Lawrence</t>
  </si>
  <si>
    <t xml:space="preserve">Cordwell </t>
  </si>
  <si>
    <t>teacher of drawing</t>
  </si>
  <si>
    <t>Cornish, Wm</t>
  </si>
  <si>
    <t>chemist</t>
  </si>
  <si>
    <t>Cox AH</t>
  </si>
  <si>
    <t>bookseller</t>
  </si>
  <si>
    <t>chemist and druggist</t>
  </si>
  <si>
    <t>Cox, Alfred</t>
  </si>
  <si>
    <t>builders ?</t>
  </si>
  <si>
    <t>Craven JC</t>
  </si>
  <si>
    <t>Crowhurst H</t>
  </si>
  <si>
    <t>Berling wool repository</t>
  </si>
  <si>
    <t xml:space="preserve">Cutton George </t>
  </si>
  <si>
    <t>Cutton, Thomas</t>
  </si>
  <si>
    <t>Dalbiac</t>
  </si>
  <si>
    <t>Darnell</t>
  </si>
  <si>
    <t>Davey H</t>
  </si>
  <si>
    <t xml:space="preserve">Davey John </t>
  </si>
  <si>
    <t>plasterer, bricklayer</t>
  </si>
  <si>
    <t>Davidson T.</t>
  </si>
  <si>
    <t>rentier scholar</t>
  </si>
  <si>
    <t>Devin W</t>
  </si>
  <si>
    <t>Dickinson W</t>
  </si>
  <si>
    <t xml:space="preserve">Dixon </t>
  </si>
  <si>
    <t>surgeon (conveyancer)</t>
  </si>
  <si>
    <t>Dold G</t>
  </si>
  <si>
    <t>Duncombe</t>
  </si>
  <si>
    <t>cabinet-maker</t>
  </si>
  <si>
    <t>Durrant EP</t>
  </si>
  <si>
    <t xml:space="preserve">auctioneer </t>
  </si>
  <si>
    <t>Durtnall J</t>
  </si>
  <si>
    <t>Ellis Joseph</t>
  </si>
  <si>
    <r>
      <rPr>
        <i/>
        <sz val="11"/>
        <color theme="1"/>
        <rFont val="Calibri"/>
        <family val="2"/>
        <scheme val="minor"/>
      </rPr>
      <t>Bedford Hotel</t>
    </r>
    <r>
      <rPr>
        <sz val="11"/>
        <color theme="1"/>
        <rFont val="Calibri"/>
        <family val="2"/>
        <scheme val="minor"/>
      </rPr>
      <t>, proprietor ?</t>
    </r>
  </si>
  <si>
    <t>Embling</t>
  </si>
  <si>
    <t>plumber and glazier</t>
  </si>
  <si>
    <t>Evershed J</t>
  </si>
  <si>
    <t>solicitor ??</t>
  </si>
  <si>
    <t>Fawcett, Major</t>
  </si>
  <si>
    <t>Feist W</t>
  </si>
  <si>
    <t>grocer (2), lodging house,</t>
  </si>
  <si>
    <t xml:space="preserve">Field, John </t>
  </si>
  <si>
    <t>Figgis Rev JB</t>
  </si>
  <si>
    <t>clergyman</t>
  </si>
  <si>
    <t>Fleet</t>
  </si>
  <si>
    <t>Flowers J</t>
  </si>
  <si>
    <t>Folkard, D.M.</t>
  </si>
  <si>
    <t>Foreman H</t>
  </si>
  <si>
    <t>Fowler, Thomas</t>
  </si>
  <si>
    <t>Friend D</t>
  </si>
  <si>
    <t>Friend, D</t>
  </si>
  <si>
    <t>bookseller, publisher</t>
  </si>
  <si>
    <t>Friend, Daniel</t>
  </si>
  <si>
    <t>leather sellers</t>
  </si>
  <si>
    <t>Furner EJ</t>
  </si>
  <si>
    <t>Gilburd FJ</t>
  </si>
  <si>
    <t xml:space="preserve">wine merchant </t>
  </si>
  <si>
    <t xml:space="preserve">Goodwin </t>
  </si>
  <si>
    <t>Gould T</t>
  </si>
  <si>
    <t>Goulty Rev IN</t>
  </si>
  <si>
    <t>Greenin</t>
  </si>
  <si>
    <t>fancy repository</t>
  </si>
  <si>
    <t>Griffith Rev J</t>
  </si>
  <si>
    <t>clergy, headmaster</t>
  </si>
  <si>
    <t>Hall Dr</t>
  </si>
  <si>
    <t xml:space="preserve">Hall, James </t>
  </si>
  <si>
    <t>Hallett WH</t>
  </si>
  <si>
    <t>Hallett, W.</t>
  </si>
  <si>
    <t>Bristol Brewery</t>
  </si>
  <si>
    <t>y?</t>
  </si>
  <si>
    <t>Hamblin, Ebenezer</t>
  </si>
  <si>
    <t>hotelier, Hamblin's Hotel</t>
  </si>
  <si>
    <t>Hamilton A Rev</t>
  </si>
  <si>
    <t xml:space="preserve">clergy, vicar of Brighton </t>
  </si>
  <si>
    <t>Hamilton Rev Dr</t>
  </si>
  <si>
    <t>Hammit E</t>
  </si>
  <si>
    <t>Hannah, Rev Dr</t>
  </si>
  <si>
    <t>Hannah, Rev Dr DCL</t>
  </si>
  <si>
    <t>Hannington CS</t>
  </si>
  <si>
    <t>drapers, dept store</t>
  </si>
  <si>
    <t>Hannington P</t>
  </si>
  <si>
    <t>Hannington S</t>
  </si>
  <si>
    <t>Harris HE</t>
  </si>
  <si>
    <t>Hart, J</t>
  </si>
  <si>
    <t>butcher</t>
  </si>
  <si>
    <t>Hawkins Rev EC</t>
  </si>
  <si>
    <t>Hayllar F</t>
  </si>
  <si>
    <t>Helme Mashiter</t>
  </si>
  <si>
    <t>Hemmings JW</t>
  </si>
  <si>
    <t>house agent</t>
  </si>
  <si>
    <t>Hewitt J</t>
  </si>
  <si>
    <t>professor of dancing</t>
  </si>
  <si>
    <t>Hill Henry</t>
  </si>
  <si>
    <t xml:space="preserve">FASub-C </t>
  </si>
  <si>
    <t>businessman tailor</t>
  </si>
  <si>
    <t>rentier, tailor</t>
  </si>
  <si>
    <t>Hill T</t>
  </si>
  <si>
    <t>Hill W</t>
  </si>
  <si>
    <r>
      <t>lodging house,</t>
    </r>
    <r>
      <rPr>
        <i/>
        <sz val="11"/>
        <color theme="1"/>
        <rFont val="Calibri"/>
        <family val="2"/>
        <scheme val="minor"/>
      </rPr>
      <t xml:space="preserve"> Marine Cottage </t>
    </r>
    <r>
      <rPr>
        <sz val="11"/>
        <color theme="1"/>
        <rFont val="Calibri"/>
        <family val="2"/>
        <scheme val="minor"/>
      </rPr>
      <t>?</t>
    </r>
  </si>
  <si>
    <t>Hill, W.</t>
  </si>
  <si>
    <t>Horne T</t>
  </si>
  <si>
    <t>House E</t>
  </si>
  <si>
    <t>Hudson Wm</t>
  </si>
  <si>
    <t>household removals</t>
  </si>
  <si>
    <t>Humphrey</t>
  </si>
  <si>
    <t>Hussey</t>
  </si>
  <si>
    <t>April 1855</t>
  </si>
  <si>
    <t>Image J Rev</t>
  </si>
  <si>
    <t>Ingledew J</t>
  </si>
  <si>
    <t>miller or coal merchant</t>
  </si>
  <si>
    <t>Ireland J</t>
  </si>
  <si>
    <t>timber merchant</t>
  </si>
  <si>
    <t>Ireland, James</t>
  </si>
  <si>
    <t>timber merchants</t>
  </si>
  <si>
    <t>Jardine Murray J</t>
  </si>
  <si>
    <t>Jeffs</t>
  </si>
  <si>
    <t>Jenner</t>
  </si>
  <si>
    <t>publican, lodging, or cab-maker</t>
  </si>
  <si>
    <t>Jenner, Henry</t>
  </si>
  <si>
    <t xml:space="preserve">Johnson </t>
  </si>
  <si>
    <t>Johnson W</t>
  </si>
  <si>
    <t>Johnston TH</t>
  </si>
  <si>
    <t>Johnstone Athol</t>
  </si>
  <si>
    <t>Johnstone W</t>
  </si>
  <si>
    <t>marine store dealer</t>
  </si>
  <si>
    <t>Kennedy Dr</t>
  </si>
  <si>
    <t>DCL ?</t>
  </si>
  <si>
    <t>Kennedy, G.</t>
  </si>
  <si>
    <t xml:space="preserve">upholsterer, </t>
  </si>
  <si>
    <t>Lamb</t>
  </si>
  <si>
    <t>Lamb Charles</t>
  </si>
  <si>
    <t>Lambert William</t>
  </si>
  <si>
    <t>Langworthy</t>
  </si>
  <si>
    <t>Lawrence John</t>
  </si>
  <si>
    <t>doctor</t>
  </si>
  <si>
    <t>Lester T</t>
  </si>
  <si>
    <t>grocer</t>
  </si>
  <si>
    <t>Lester, Thomas</t>
  </si>
  <si>
    <t>grocery and Italian warehouse</t>
  </si>
  <si>
    <t>Levison</t>
  </si>
  <si>
    <t xml:space="preserve">Lewis John </t>
  </si>
  <si>
    <t>coal, coke timber merchant ? Or..</t>
  </si>
  <si>
    <t>Livesay</t>
  </si>
  <si>
    <t>Loveday WJ</t>
  </si>
  <si>
    <t>teacher</t>
  </si>
  <si>
    <t>teacher/schoolmaster</t>
  </si>
  <si>
    <t>Loveridge</t>
  </si>
  <si>
    <t>Berlin, trimming, haberdashery</t>
  </si>
  <si>
    <t>Lowenthal</t>
  </si>
  <si>
    <t>professor of German</t>
  </si>
  <si>
    <t>Lucas W</t>
  </si>
  <si>
    <t>greengrocer or lodging house</t>
  </si>
  <si>
    <t>Lucas, Alfred</t>
  </si>
  <si>
    <t>insurance agent</t>
  </si>
  <si>
    <t>Lugard H</t>
  </si>
  <si>
    <t>cork manufacturer</t>
  </si>
  <si>
    <t>Lulham, EW</t>
  </si>
  <si>
    <t>Lutley, James</t>
  </si>
  <si>
    <t>hotel proprietor</t>
  </si>
  <si>
    <t>Lynn George</t>
  </si>
  <si>
    <t>Lyon</t>
  </si>
  <si>
    <t>silversmith, pawnbroker</t>
  </si>
  <si>
    <t>Manwaring, G</t>
  </si>
  <si>
    <t>Marchant T</t>
  </si>
  <si>
    <t>Martin A</t>
  </si>
  <si>
    <t>Martin E</t>
  </si>
  <si>
    <t>pawnbroker and silversmith</t>
  </si>
  <si>
    <t>Martin Edward</t>
  </si>
  <si>
    <t>pawnbroker, silversmith</t>
  </si>
  <si>
    <t>Martin H</t>
  </si>
  <si>
    <t>Martin, H.</t>
  </si>
  <si>
    <t>saddler and harness maker</t>
  </si>
  <si>
    <t>Martin James</t>
  </si>
  <si>
    <t>upholsterers Martin &amp; Sons</t>
  </si>
  <si>
    <t>Martin, James</t>
  </si>
  <si>
    <t>Mayall JJE</t>
  </si>
  <si>
    <t>photographer</t>
  </si>
  <si>
    <t>Merrifield F</t>
  </si>
  <si>
    <t>barrister</t>
  </si>
  <si>
    <t>Montague</t>
  </si>
  <si>
    <t>tailor or lodging house</t>
  </si>
  <si>
    <t>Moore H</t>
  </si>
  <si>
    <t>Moorsom Lt-Col</t>
  </si>
  <si>
    <t>Morgan, Rev AA</t>
  </si>
  <si>
    <t>Newman, James</t>
  </si>
  <si>
    <t>Newton Rev J</t>
  </si>
  <si>
    <t>Nibbs RH</t>
  </si>
  <si>
    <t>artist</t>
  </si>
  <si>
    <t>O'Brien</t>
  </si>
  <si>
    <t>tutor, classical and maths</t>
  </si>
  <si>
    <t xml:space="preserve">Onions J Colbatch </t>
  </si>
  <si>
    <t>Orlebar</t>
  </si>
  <si>
    <t>Ormerod Edward L</t>
  </si>
  <si>
    <t>doctor M. D.</t>
  </si>
  <si>
    <t xml:space="preserve">Palmer T </t>
  </si>
  <si>
    <t>furnishing ironmongers</t>
  </si>
  <si>
    <t>Paris G de</t>
  </si>
  <si>
    <t>professor of drawing</t>
  </si>
  <si>
    <t>Paris G. de</t>
  </si>
  <si>
    <t>Parsons, Cecil</t>
  </si>
  <si>
    <t>auctioneers and valuers</t>
  </si>
  <si>
    <t>Patching R</t>
  </si>
  <si>
    <t>Patching, Richard</t>
  </si>
  <si>
    <t>Payne, WL</t>
  </si>
  <si>
    <t>bootmaker</t>
  </si>
  <si>
    <t>Payne, Wm Lambert</t>
  </si>
  <si>
    <t>Pearce R</t>
  </si>
  <si>
    <t>Pearson William</t>
  </si>
  <si>
    <t>Pelton J</t>
  </si>
  <si>
    <t xml:space="preserve">Penley </t>
  </si>
  <si>
    <t>professor of painting</t>
  </si>
  <si>
    <t xml:space="preserve">Penley M </t>
  </si>
  <si>
    <t>Perry, HY</t>
  </si>
  <si>
    <t>desk and dressing case maker</t>
  </si>
  <si>
    <t xml:space="preserve">Peto John </t>
  </si>
  <si>
    <t>Philips, Barclay</t>
  </si>
  <si>
    <t>professor of maths</t>
  </si>
  <si>
    <t>Philips, Thomas</t>
  </si>
  <si>
    <t>Phillips, Captain</t>
  </si>
  <si>
    <t>Philp H</t>
  </si>
  <si>
    <t>book-seller, bookbinder</t>
  </si>
  <si>
    <t>Pierson William</t>
  </si>
  <si>
    <t>Pocock GE</t>
  </si>
  <si>
    <t>Pocock, Thomas</t>
  </si>
  <si>
    <t>Poole Thomas</t>
  </si>
  <si>
    <t>coal merchant</t>
  </si>
  <si>
    <t>Powell RB</t>
  </si>
  <si>
    <t>Reason W</t>
  </si>
  <si>
    <t>Reeves EJ</t>
  </si>
  <si>
    <t>Ricketts, Miss</t>
  </si>
  <si>
    <t xml:space="preserve">rentier </t>
  </si>
  <si>
    <t>Ridley, S</t>
  </si>
  <si>
    <t>rentier</t>
  </si>
  <si>
    <t>Ridley, Samuel</t>
  </si>
  <si>
    <t>Rogers, JJ</t>
  </si>
  <si>
    <t>Rose, Thomas</t>
  </si>
  <si>
    <t>hotelier, Clarence Commercial Hotel</t>
  </si>
  <si>
    <t>Round J</t>
  </si>
  <si>
    <t>Roxby, Rev EL</t>
  </si>
  <si>
    <t>Rudduck</t>
  </si>
  <si>
    <t>private tutor</t>
  </si>
  <si>
    <t>Rugg R.</t>
  </si>
  <si>
    <t xml:space="preserve">surgeon </t>
  </si>
  <si>
    <t>Russell William</t>
  </si>
  <si>
    <t>surveyor</t>
  </si>
  <si>
    <t>Ryder, Geo Dudley</t>
  </si>
  <si>
    <t>Sattin, B</t>
  </si>
  <si>
    <t>ironmonger ?</t>
  </si>
  <si>
    <t>Sattin, Edward</t>
  </si>
  <si>
    <t>ironmonger</t>
  </si>
  <si>
    <t xml:space="preserve">Saunders John </t>
  </si>
  <si>
    <t xml:space="preserve">Saunders Samuel </t>
  </si>
  <si>
    <t>Saunders, Henry</t>
  </si>
  <si>
    <t>rentier/resident ?</t>
  </si>
  <si>
    <t xml:space="preserve">Savage, W.D. </t>
  </si>
  <si>
    <t>Savage, Wm W</t>
  </si>
  <si>
    <t>Saville Kent</t>
  </si>
  <si>
    <t>Sawyer, G.W.</t>
  </si>
  <si>
    <t>Saxby S</t>
  </si>
  <si>
    <t>Schilling, Henry</t>
  </si>
  <si>
    <t>Scott E</t>
  </si>
  <si>
    <t>Scott J</t>
  </si>
  <si>
    <t>Scrase H</t>
  </si>
  <si>
    <t>stonemason</t>
  </si>
  <si>
    <t>Seabrook BT</t>
  </si>
  <si>
    <t>Sewell JJ</t>
  </si>
  <si>
    <t>Seymour Almeric</t>
  </si>
  <si>
    <t>Sharood, Charles</t>
  </si>
  <si>
    <t>Shelley G</t>
  </si>
  <si>
    <t>Shelley, Alfred</t>
  </si>
  <si>
    <t>Shepherd R</t>
  </si>
  <si>
    <t>Shillingford F</t>
  </si>
  <si>
    <t>Silverthorne W</t>
  </si>
  <si>
    <t>livery stable keeper</t>
  </si>
  <si>
    <t>Silverthorne, W.</t>
  </si>
  <si>
    <t>Simonds FR</t>
  </si>
  <si>
    <t>Simonds WR</t>
  </si>
  <si>
    <t>Simpson W</t>
  </si>
  <si>
    <t>Sinnick G</t>
  </si>
  <si>
    <t>boot and shoe maker</t>
  </si>
  <si>
    <t>Sinnick J</t>
  </si>
  <si>
    <t>poulterer</t>
  </si>
  <si>
    <t xml:space="preserve">Smith </t>
  </si>
  <si>
    <t>Smith D</t>
  </si>
  <si>
    <t>portrait painter</t>
  </si>
  <si>
    <t>Smith G</t>
  </si>
  <si>
    <t>Smith George</t>
  </si>
  <si>
    <t>Smith T</t>
  </si>
  <si>
    <t>Smith, Wm</t>
  </si>
  <si>
    <t>Smithers Henry</t>
  </si>
  <si>
    <t>Smithers, Welsford</t>
  </si>
  <si>
    <t>accountant, collector of poor rate</t>
  </si>
  <si>
    <t>Somers Clarke</t>
  </si>
  <si>
    <t>vestry clerk</t>
  </si>
  <si>
    <t>Soper, James</t>
  </si>
  <si>
    <t>Spary E</t>
  </si>
  <si>
    <t>nurserymen and florist</t>
  </si>
  <si>
    <t>Stedman Dr D</t>
  </si>
  <si>
    <t xml:space="preserve">Stephen Josh </t>
  </si>
  <si>
    <t>Stevens, William</t>
  </si>
  <si>
    <t>Stocken HF</t>
  </si>
  <si>
    <t>Stone, Charles</t>
  </si>
  <si>
    <t>painter, plumber and glazier</t>
  </si>
  <si>
    <t>Taaffe RPB</t>
  </si>
  <si>
    <t>Tamplin HP</t>
  </si>
  <si>
    <t>brewers and spirit merchants</t>
  </si>
  <si>
    <t>Tankard WS</t>
  </si>
  <si>
    <t>Tankard, WS</t>
  </si>
  <si>
    <t>Taylor, E.</t>
  </si>
  <si>
    <t>stationer, acct book manufacturer</t>
  </si>
  <si>
    <t>Tennant MB</t>
  </si>
  <si>
    <t>Colonnade Hotel</t>
  </si>
  <si>
    <t xml:space="preserve">Tester </t>
  </si>
  <si>
    <t>Thompson</t>
  </si>
  <si>
    <t>Thompson, James</t>
  </si>
  <si>
    <t>bookseller ?</t>
  </si>
  <si>
    <t>Thorncroft S</t>
  </si>
  <si>
    <t>registrar of births</t>
  </si>
  <si>
    <t>Thunder E</t>
  </si>
  <si>
    <t>ladies boot and shoemaker</t>
  </si>
  <si>
    <t>Trangmar</t>
  </si>
  <si>
    <t>grocer or rentier</t>
  </si>
  <si>
    <t>Turrell Dr</t>
  </si>
  <si>
    <t>Unwin JS</t>
  </si>
  <si>
    <t>tea dealer</t>
  </si>
  <si>
    <t>Upperton R</t>
  </si>
  <si>
    <t>solicitor ?</t>
  </si>
  <si>
    <t>Vallance Charles</t>
  </si>
  <si>
    <t>brewers and coal merchants</t>
  </si>
  <si>
    <t>Verrall H</t>
  </si>
  <si>
    <t xml:space="preserve">Wallis A </t>
  </si>
  <si>
    <t>Wallis, Marriage</t>
  </si>
  <si>
    <t>Walton, P</t>
  </si>
  <si>
    <t>Norfolk Hotel</t>
  </si>
  <si>
    <t>Warner, T.</t>
  </si>
  <si>
    <t>Waterfield, Thomas</t>
  </si>
  <si>
    <t>Webb Richard M</t>
  </si>
  <si>
    <t>Webb RM</t>
  </si>
  <si>
    <t>Webb, R. M.</t>
  </si>
  <si>
    <t>auctioneers, appraisers</t>
  </si>
  <si>
    <t>Weller</t>
  </si>
  <si>
    <t>West, T.</t>
  </si>
  <si>
    <t xml:space="preserve">West, William </t>
  </si>
  <si>
    <t>Weston, Oliver</t>
  </si>
  <si>
    <t>Whatford</t>
  </si>
  <si>
    <t>Whichelo HL Miss ?</t>
  </si>
  <si>
    <t>White, Sir ? Thomas Irving</t>
  </si>
  <si>
    <t>Wilkinson</t>
  </si>
  <si>
    <t>Willard FR</t>
  </si>
  <si>
    <t>Williams Robert</t>
  </si>
  <si>
    <t>Wingfield H</t>
  </si>
  <si>
    <t>Woledge FW</t>
  </si>
  <si>
    <t>Soc of Artists</t>
  </si>
  <si>
    <t>artists</t>
  </si>
  <si>
    <t>Wonfor TW</t>
  </si>
  <si>
    <t>teacher/tutor/curator</t>
  </si>
  <si>
    <t>Wood, WR</t>
  </si>
  <si>
    <t>dentist</t>
  </si>
  <si>
    <t xml:space="preserve">Woodhead Major Henry </t>
  </si>
  <si>
    <t>Woods Arthur</t>
  </si>
  <si>
    <t>Woollett</t>
  </si>
  <si>
    <t>Worger, Ed</t>
  </si>
  <si>
    <t>Wright, F.</t>
  </si>
  <si>
    <t>music and piano forte warehouse</t>
  </si>
  <si>
    <t xml:space="preserve">Yearsley John </t>
  </si>
  <si>
    <t>Craftworkers and artisans (small employers)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</si>
</sst>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rgb="FFC00000"/>
      <name val="Calibri"/>
      <family val="2"/>
      <scheme val="minor"/>
    </font>
    <font>
      <b/>
      <u/>
      <sz val="14"/>
      <color rgb="FFC00000"/>
      <name val="Calibri"/>
      <family val="2"/>
      <scheme val="minor"/>
    </font>
    <font>
      <i/>
      <sz val="11"/>
      <color theme="1"/>
      <name val="Calibri"/>
      <family val="2"/>
      <scheme val="minor"/>
    </font>
    <font>
      <sz val="8"/>
      <color theme="1"/>
      <name val="Calibri"/>
      <family val="2"/>
      <scheme val="minor"/>
    </font>
    <font>
      <b/>
      <u/>
      <sz val="14"/>
      <color rgb="FF0070C0"/>
      <name val="Calibri"/>
      <family val="2"/>
      <scheme val="minor"/>
    </font>
    <font>
      <b/>
      <sz val="11"/>
      <color rgb="FFC00000"/>
      <name val="Calibri"/>
      <family val="2"/>
      <scheme val="minor"/>
    </font>
    <font>
      <sz val="11"/>
      <name val="Calibri"/>
      <family val="2"/>
      <scheme val="minor"/>
    </font>
    <font>
      <b/>
      <u/>
      <sz val="14"/>
      <color rgb="FF3333FF"/>
      <name val="Calibri"/>
      <family val="2"/>
      <scheme val="minor"/>
    </font>
    <font>
      <sz val="9"/>
      <color theme="1"/>
      <name val="Calibri"/>
      <family val="2"/>
      <scheme val="minor"/>
    </font>
    <font>
      <b/>
      <sz val="11"/>
      <name val="Calibri"/>
      <family val="2"/>
      <scheme val="minor"/>
    </font>
    <font>
      <sz val="8"/>
      <name val="Calibri"/>
      <family val="2"/>
      <scheme val="minor"/>
    </font>
    <font>
      <b/>
      <sz val="14"/>
      <color theme="1"/>
      <name val="Calibri"/>
      <family val="2"/>
      <scheme val="minor"/>
    </font>
    <font>
      <b/>
      <i/>
      <u/>
      <sz val="14"/>
      <color rgb="FFC0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40">
    <xf numFmtId="0" fontId="0" fillId="0" borderId="0" xfId="0"/>
    <xf numFmtId="0" fontId="3" fillId="0" borderId="0" xfId="0" applyFont="1"/>
    <xf numFmtId="0" fontId="0" fillId="0" borderId="1" xfId="0" applyBorder="1"/>
    <xf numFmtId="0" fontId="2" fillId="0" borderId="1" xfId="0" applyFont="1" applyBorder="1"/>
    <xf numFmtId="164" fontId="0" fillId="0" borderId="1" xfId="1" applyNumberFormat="1" applyFont="1" applyBorder="1"/>
    <xf numFmtId="0" fontId="0" fillId="2" borderId="1" xfId="0" applyFill="1" applyBorder="1"/>
    <xf numFmtId="0" fontId="4" fillId="0" borderId="0" xfId="0" applyFont="1"/>
    <xf numFmtId="0" fontId="0" fillId="0" borderId="3" xfId="0" applyBorder="1"/>
    <xf numFmtId="0" fontId="0" fillId="0" borderId="5" xfId="0" applyBorder="1"/>
    <xf numFmtId="164" fontId="0" fillId="0" borderId="5" xfId="1" applyNumberFormat="1" applyFont="1" applyBorder="1"/>
    <xf numFmtId="0" fontId="2" fillId="0" borderId="6" xfId="0" applyFont="1" applyBorder="1"/>
    <xf numFmtId="164" fontId="2" fillId="0" borderId="2" xfId="0" applyNumberFormat="1" applyFont="1" applyBorder="1"/>
    <xf numFmtId="0" fontId="2" fillId="0" borderId="7" xfId="0" applyFont="1" applyBorder="1"/>
    <xf numFmtId="0" fontId="2" fillId="0" borderId="2" xfId="0" applyFont="1" applyBorder="1"/>
    <xf numFmtId="0" fontId="2" fillId="0" borderId="3" xfId="0" applyFont="1" applyBorder="1"/>
    <xf numFmtId="164" fontId="0" fillId="0" borderId="0" xfId="1" applyNumberFormat="1" applyFont="1"/>
    <xf numFmtId="0" fontId="2" fillId="0" borderId="0" xfId="0" applyFont="1"/>
    <xf numFmtId="0" fontId="0" fillId="0" borderId="8" xfId="0" applyBorder="1"/>
    <xf numFmtId="0" fontId="7" fillId="0" borderId="0" xfId="0" applyFont="1"/>
    <xf numFmtId="0" fontId="0" fillId="0" borderId="9" xfId="0" applyBorder="1"/>
    <xf numFmtId="0" fontId="0" fillId="3" borderId="1" xfId="0" applyFill="1" applyBorder="1"/>
    <xf numFmtId="9" fontId="0" fillId="3" borderId="1" xfId="1" applyFont="1" applyFill="1" applyBorder="1"/>
    <xf numFmtId="0" fontId="2" fillId="3" borderId="1" xfId="0" applyFont="1" applyFill="1" applyBorder="1"/>
    <xf numFmtId="9" fontId="0" fillId="0" borderId="0" xfId="1" applyFont="1"/>
    <xf numFmtId="0" fontId="2" fillId="0" borderId="5" xfId="0" applyFont="1" applyBorder="1"/>
    <xf numFmtId="9" fontId="2" fillId="3" borderId="1" xfId="1" applyFont="1" applyFill="1" applyBorder="1"/>
    <xf numFmtId="0" fontId="8" fillId="3" borderId="1" xfId="0" applyFont="1" applyFill="1" applyBorder="1"/>
    <xf numFmtId="0" fontId="8" fillId="0" borderId="1" xfId="0" applyFont="1" applyBorder="1"/>
    <xf numFmtId="0" fontId="8" fillId="0" borderId="0" xfId="0" applyFont="1"/>
    <xf numFmtId="0" fontId="0" fillId="4" borderId="1" xfId="0" applyFill="1" applyBorder="1"/>
    <xf numFmtId="0" fontId="8" fillId="4" borderId="1" xfId="0" applyFont="1" applyFill="1" applyBorder="1"/>
    <xf numFmtId="0" fontId="0" fillId="0" borderId="10" xfId="0" applyBorder="1"/>
    <xf numFmtId="0" fontId="9" fillId="0" borderId="1" xfId="0" applyFont="1" applyBorder="1"/>
    <xf numFmtId="0" fontId="2" fillId="4" borderId="1" xfId="0" applyFont="1" applyFill="1" applyBorder="1"/>
    <xf numFmtId="0" fontId="10" fillId="0" borderId="0" xfId="0" applyFont="1"/>
    <xf numFmtId="0" fontId="0" fillId="5" borderId="1" xfId="0" applyFill="1" applyBorder="1"/>
    <xf numFmtId="0" fontId="0" fillId="3" borderId="5" xfId="0" applyFill="1" applyBorder="1"/>
    <xf numFmtId="3" fontId="0" fillId="3" borderId="10" xfId="0" applyNumberFormat="1" applyFill="1" applyBorder="1"/>
    <xf numFmtId="9" fontId="2" fillId="3" borderId="5" xfId="1" applyFont="1" applyFill="1" applyBorder="1"/>
    <xf numFmtId="0" fontId="0" fillId="3" borderId="10" xfId="0" applyFill="1" applyBorder="1"/>
    <xf numFmtId="9" fontId="0" fillId="3" borderId="2" xfId="0" applyNumberFormat="1" applyFill="1" applyBorder="1"/>
    <xf numFmtId="164" fontId="2" fillId="0" borderId="1" xfId="0" applyNumberFormat="1" applyFont="1" applyBorder="1"/>
    <xf numFmtId="0" fontId="0" fillId="3" borderId="4" xfId="0" applyFill="1" applyBorder="1"/>
    <xf numFmtId="0" fontId="0" fillId="3" borderId="11" xfId="0" applyFill="1" applyBorder="1"/>
    <xf numFmtId="3" fontId="0" fillId="3" borderId="12" xfId="0" applyNumberFormat="1" applyFill="1" applyBorder="1"/>
    <xf numFmtId="0" fontId="0" fillId="3" borderId="7" xfId="0" applyFill="1" applyBorder="1"/>
    <xf numFmtId="0" fontId="2" fillId="5" borderId="1" xfId="0" applyFont="1" applyFill="1" applyBorder="1"/>
    <xf numFmtId="0" fontId="0" fillId="6" borderId="1" xfId="0" applyFill="1" applyBorder="1"/>
    <xf numFmtId="0" fontId="2" fillId="6" borderId="1" xfId="0" applyFont="1" applyFill="1" applyBorder="1"/>
    <xf numFmtId="0" fontId="0" fillId="7" borderId="1" xfId="0" applyFill="1" applyBorder="1"/>
    <xf numFmtId="0" fontId="2" fillId="7" borderId="1" xfId="0" applyFont="1" applyFill="1" applyBorder="1"/>
    <xf numFmtId="9" fontId="0" fillId="4" borderId="1" xfId="1" applyFont="1" applyFill="1" applyBorder="1"/>
    <xf numFmtId="0" fontId="0" fillId="4" borderId="5" xfId="0" applyFill="1" applyBorder="1"/>
    <xf numFmtId="0" fontId="0" fillId="4" borderId="10" xfId="0" applyFill="1" applyBorder="1"/>
    <xf numFmtId="3" fontId="0" fillId="4" borderId="10" xfId="0" applyNumberFormat="1" applyFill="1" applyBorder="1"/>
    <xf numFmtId="0" fontId="2" fillId="5" borderId="1" xfId="0" applyFont="1" applyFill="1" applyBorder="1" applyAlignment="1">
      <alignment horizontal="right"/>
    </xf>
    <xf numFmtId="0" fontId="2" fillId="3" borderId="1" xfId="0" applyFont="1" applyFill="1" applyBorder="1" applyAlignment="1">
      <alignment horizontal="right"/>
    </xf>
    <xf numFmtId="0" fontId="0" fillId="3" borderId="8" xfId="0" applyFill="1" applyBorder="1"/>
    <xf numFmtId="0" fontId="2" fillId="4" borderId="1" xfId="0" applyFont="1" applyFill="1" applyBorder="1" applyAlignment="1">
      <alignment horizontal="right"/>
    </xf>
    <xf numFmtId="0" fontId="2" fillId="7" borderId="1" xfId="0" applyFont="1" applyFill="1" applyBorder="1" applyAlignment="1">
      <alignment horizontal="right"/>
    </xf>
    <xf numFmtId="164" fontId="0" fillId="5" borderId="1" xfId="0" applyNumberFormat="1" applyFill="1" applyBorder="1"/>
    <xf numFmtId="164" fontId="0" fillId="3" borderId="1" xfId="0" applyNumberFormat="1" applyFill="1" applyBorder="1"/>
    <xf numFmtId="164" fontId="0" fillId="4" borderId="1" xfId="0" applyNumberFormat="1" applyFill="1" applyBorder="1"/>
    <xf numFmtId="164" fontId="0" fillId="7" borderId="1" xfId="0" applyNumberFormat="1" applyFill="1" applyBorder="1"/>
    <xf numFmtId="0" fontId="12" fillId="0" borderId="1" xfId="0" applyFont="1" applyBorder="1"/>
    <xf numFmtId="164" fontId="2" fillId="0" borderId="1" xfId="1" applyNumberFormat="1" applyFont="1" applyBorder="1"/>
    <xf numFmtId="9" fontId="2" fillId="0" borderId="1" xfId="1" applyFont="1" applyBorder="1"/>
    <xf numFmtId="0" fontId="5" fillId="0" borderId="1" xfId="0" applyFont="1" applyBorder="1"/>
    <xf numFmtId="0" fontId="11" fillId="0" borderId="1" xfId="0" applyFont="1" applyBorder="1"/>
    <xf numFmtId="0" fontId="6" fillId="0" borderId="1" xfId="0" applyFont="1" applyBorder="1"/>
    <xf numFmtId="0" fontId="8" fillId="0" borderId="5" xfId="0" applyFont="1" applyBorder="1"/>
    <xf numFmtId="0" fontId="14" fillId="0" borderId="0" xfId="0" applyFont="1"/>
    <xf numFmtId="0" fontId="3" fillId="4" borderId="1" xfId="0" applyFont="1" applyFill="1" applyBorder="1" applyAlignment="1">
      <alignment horizontal="right"/>
    </xf>
    <xf numFmtId="0" fontId="8" fillId="4" borderId="1" xfId="0" applyFont="1" applyFill="1" applyBorder="1" applyAlignment="1">
      <alignment horizontal="right"/>
    </xf>
    <xf numFmtId="0" fontId="8" fillId="6" borderId="1" xfId="0" applyFont="1" applyFill="1" applyBorder="1"/>
    <xf numFmtId="0" fontId="3" fillId="6" borderId="1" xfId="0" applyFont="1" applyFill="1" applyBorder="1" applyAlignment="1">
      <alignment horizontal="right"/>
    </xf>
    <xf numFmtId="0" fontId="8" fillId="6" borderId="1" xfId="0" applyFont="1" applyFill="1" applyBorder="1" applyAlignment="1">
      <alignment horizontal="right"/>
    </xf>
    <xf numFmtId="0" fontId="0" fillId="6" borderId="4" xfId="0" applyFill="1" applyBorder="1"/>
    <xf numFmtId="9" fontId="2" fillId="6" borderId="1" xfId="1" applyFont="1" applyFill="1" applyBorder="1"/>
    <xf numFmtId="0" fontId="0" fillId="6" borderId="11" xfId="0" applyFill="1" applyBorder="1"/>
    <xf numFmtId="9" fontId="2" fillId="6" borderId="5" xfId="1" applyFont="1" applyFill="1" applyBorder="1"/>
    <xf numFmtId="3" fontId="0" fillId="6" borderId="12" xfId="0" applyNumberFormat="1" applyFill="1" applyBorder="1"/>
    <xf numFmtId="0" fontId="0" fillId="6" borderId="10" xfId="0" applyFill="1" applyBorder="1"/>
    <xf numFmtId="0" fontId="8" fillId="5" borderId="1" xfId="0" applyFont="1" applyFill="1" applyBorder="1"/>
    <xf numFmtId="0" fontId="3" fillId="5" borderId="1" xfId="0" applyFont="1" applyFill="1" applyBorder="1" applyAlignment="1">
      <alignment horizontal="right"/>
    </xf>
    <xf numFmtId="0" fontId="8" fillId="5" borderId="1" xfId="0" applyFont="1" applyFill="1" applyBorder="1" applyAlignment="1">
      <alignment horizontal="right"/>
    </xf>
    <xf numFmtId="9" fontId="2" fillId="5" borderId="1" xfId="1" applyFont="1" applyFill="1" applyBorder="1"/>
    <xf numFmtId="0" fontId="0" fillId="5" borderId="5" xfId="0" applyFill="1" applyBorder="1"/>
    <xf numFmtId="9" fontId="2" fillId="5" borderId="5" xfId="1" applyFont="1" applyFill="1" applyBorder="1"/>
    <xf numFmtId="3" fontId="0" fillId="5" borderId="10" xfId="0" applyNumberFormat="1" applyFill="1" applyBorder="1"/>
    <xf numFmtId="0" fontId="0" fillId="5" borderId="10" xfId="0" applyFill="1" applyBorder="1"/>
    <xf numFmtId="0" fontId="3" fillId="3" borderId="1" xfId="0" applyFont="1" applyFill="1" applyBorder="1"/>
    <xf numFmtId="0" fontId="8" fillId="7" borderId="1" xfId="0" applyFont="1" applyFill="1" applyBorder="1"/>
    <xf numFmtId="0" fontId="12" fillId="7" borderId="1" xfId="0" applyFont="1" applyFill="1" applyBorder="1"/>
    <xf numFmtId="164" fontId="0" fillId="7" borderId="1" xfId="1" applyNumberFormat="1" applyFont="1" applyFill="1" applyBorder="1"/>
    <xf numFmtId="0" fontId="2" fillId="7" borderId="1" xfId="0" applyFont="1" applyFill="1" applyBorder="1" applyAlignment="1">
      <alignment horizontal="right" indent="1"/>
    </xf>
    <xf numFmtId="164" fontId="9" fillId="0" borderId="1" xfId="1" applyNumberFormat="1" applyFont="1" applyBorder="1"/>
    <xf numFmtId="0" fontId="9" fillId="0" borderId="8" xfId="0" applyFont="1" applyBorder="1"/>
    <xf numFmtId="0" fontId="12" fillId="0" borderId="13" xfId="0" applyFont="1" applyBorder="1"/>
    <xf numFmtId="0" fontId="9" fillId="0" borderId="0" xfId="0" applyFont="1"/>
    <xf numFmtId="0" fontId="9" fillId="0" borderId="9" xfId="0" applyFont="1" applyBorder="1"/>
    <xf numFmtId="3" fontId="0" fillId="3" borderId="1" xfId="0" applyNumberFormat="1" applyFill="1" applyBorder="1"/>
    <xf numFmtId="0" fontId="11" fillId="0" borderId="8" xfId="0" applyFont="1" applyBorder="1"/>
    <xf numFmtId="0" fontId="0" fillId="3" borderId="1" xfId="0" applyFill="1" applyBorder="1" applyAlignment="1">
      <alignment horizontal="left"/>
    </xf>
    <xf numFmtId="0" fontId="11" fillId="3" borderId="1" xfId="0" applyFont="1" applyFill="1" applyBorder="1"/>
    <xf numFmtId="0" fontId="2" fillId="8" borderId="0" xfId="0" applyFont="1" applyFill="1"/>
    <xf numFmtId="0" fontId="11" fillId="0" borderId="5" xfId="0" applyFont="1" applyBorder="1"/>
    <xf numFmtId="0" fontId="11" fillId="0" borderId="0" xfId="0" applyFont="1"/>
    <xf numFmtId="0" fontId="11" fillId="3" borderId="0" xfId="0" applyFont="1" applyFill="1"/>
    <xf numFmtId="0" fontId="8" fillId="8" borderId="4" xfId="0" applyFont="1" applyFill="1" applyBorder="1"/>
    <xf numFmtId="0" fontId="2" fillId="8" borderId="4" xfId="0" applyFont="1" applyFill="1" applyBorder="1"/>
    <xf numFmtId="0" fontId="2" fillId="8" borderId="11" xfId="0" applyFont="1" applyFill="1" applyBorder="1"/>
    <xf numFmtId="0" fontId="3" fillId="0" borderId="1" xfId="0" applyFont="1" applyBorder="1"/>
    <xf numFmtId="0" fontId="8" fillId="9" borderId="1" xfId="0" applyFont="1" applyFill="1" applyBorder="1"/>
    <xf numFmtId="0" fontId="0" fillId="9" borderId="1" xfId="0" applyFill="1" applyBorder="1"/>
    <xf numFmtId="0" fontId="2" fillId="9" borderId="1" xfId="0" applyFont="1" applyFill="1" applyBorder="1"/>
    <xf numFmtId="9" fontId="0" fillId="9" borderId="1" xfId="1" applyFont="1" applyFill="1" applyBorder="1"/>
    <xf numFmtId="0" fontId="8" fillId="9" borderId="1" xfId="0" applyFont="1" applyFill="1" applyBorder="1" applyAlignment="1">
      <alignment horizontal="right"/>
    </xf>
    <xf numFmtId="9" fontId="2" fillId="9" borderId="1" xfId="1" applyFont="1" applyFill="1" applyBorder="1"/>
    <xf numFmtId="0" fontId="2" fillId="9" borderId="3" xfId="0" applyFont="1" applyFill="1" applyBorder="1"/>
    <xf numFmtId="0" fontId="0" fillId="9" borderId="5" xfId="0" applyFill="1" applyBorder="1"/>
    <xf numFmtId="9" fontId="2" fillId="9" borderId="5" xfId="1" applyFont="1" applyFill="1" applyBorder="1"/>
    <xf numFmtId="0" fontId="0" fillId="9" borderId="10" xfId="0" applyFill="1" applyBorder="1"/>
    <xf numFmtId="9" fontId="0" fillId="9" borderId="10" xfId="1" applyFont="1" applyFill="1" applyBorder="1"/>
    <xf numFmtId="0" fontId="3" fillId="3" borderId="1" xfId="0" applyFont="1" applyFill="1" applyBorder="1" applyAlignment="1">
      <alignment horizontal="right"/>
    </xf>
    <xf numFmtId="9" fontId="12" fillId="4" borderId="1" xfId="0" applyNumberFormat="1" applyFont="1" applyFill="1" applyBorder="1"/>
    <xf numFmtId="9" fontId="0" fillId="3" borderId="5" xfId="1" applyFont="1" applyFill="1" applyBorder="1"/>
    <xf numFmtId="9" fontId="0" fillId="3" borderId="2" xfId="1" applyFont="1" applyFill="1" applyBorder="1"/>
    <xf numFmtId="0" fontId="0" fillId="3" borderId="3" xfId="0" applyFill="1" applyBorder="1"/>
    <xf numFmtId="9" fontId="2" fillId="3" borderId="1" xfId="0" applyNumberFormat="1" applyFont="1" applyFill="1" applyBorder="1"/>
    <xf numFmtId="9" fontId="2" fillId="6" borderId="1" xfId="0" applyNumberFormat="1" applyFont="1" applyFill="1" applyBorder="1"/>
    <xf numFmtId="9" fontId="2" fillId="4" borderId="1" xfId="1" applyFont="1" applyFill="1" applyBorder="1"/>
    <xf numFmtId="9" fontId="2" fillId="4" borderId="5" xfId="1" applyFont="1" applyFill="1" applyBorder="1"/>
    <xf numFmtId="0" fontId="0" fillId="3" borderId="3" xfId="0" applyFill="1" applyBorder="1" applyAlignment="1"/>
    <xf numFmtId="0" fontId="0" fillId="0" borderId="14" xfId="0" applyBorder="1" applyAlignment="1"/>
    <xf numFmtId="0" fontId="2" fillId="4" borderId="3" xfId="0" applyFont="1" applyFill="1" applyBorder="1" applyAlignment="1"/>
    <xf numFmtId="0" fontId="0" fillId="6" borderId="3" xfId="0" applyFill="1" applyBorder="1" applyAlignment="1"/>
    <xf numFmtId="0" fontId="0" fillId="0" borderId="4" xfId="0" applyBorder="1" applyAlignment="1"/>
    <xf numFmtId="0" fontId="0" fillId="5" borderId="3" xfId="0" applyFill="1" applyBorder="1" applyAlignment="1"/>
    <xf numFmtId="0" fontId="2" fillId="9" borderId="1" xfId="0" applyFont="1" applyFill="1" applyBorder="1" applyAlignment="1"/>
  </cellXfs>
  <cellStyles count="2">
    <cellStyle name="Normal" xfId="0" builtinId="0"/>
    <cellStyle name="Percent" xfId="1" builtinId="5"/>
  </cellStyles>
  <dxfs count="0"/>
  <tableStyles count="0" defaultTableStyle="TableStyleMedium2" defaultPivotStyle="PivotStyleLight16"/>
  <colors>
    <mruColors>
      <color rgb="FF3333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10584</xdr:colOff>
      <xdr:row>35</xdr:row>
      <xdr:rowOff>158750</xdr:rowOff>
    </xdr:from>
    <xdr:ext cx="5492750" cy="1291168"/>
    <xdr:sp macro="" textlink="">
      <xdr:nvSpPr>
        <xdr:cNvPr id="7" name="TextBox 6">
          <a:extLst>
            <a:ext uri="{FF2B5EF4-FFF2-40B4-BE49-F238E27FC236}">
              <a16:creationId xmlns:a16="http://schemas.microsoft.com/office/drawing/2014/main" id="{C7B674B0-B3D5-48F8-8815-E85C60316E8E}"/>
            </a:ext>
          </a:extLst>
        </xdr:cNvPr>
        <xdr:cNvSpPr txBox="1"/>
      </xdr:nvSpPr>
      <xdr:spPr>
        <a:xfrm>
          <a:off x="7863417" y="7154333"/>
          <a:ext cx="5492750" cy="1291168"/>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 ON ALL TABLES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These tables are derived from</a:t>
          </a:r>
          <a:r>
            <a:rPr lang="en-GB" sz="1100" baseline="0">
              <a:solidFill>
                <a:schemeClr val="tx1"/>
              </a:solidFill>
              <a:effectLst/>
              <a:latin typeface="+mn-lt"/>
              <a:ea typeface="+mn-ea"/>
              <a:cs typeface="+mn-cs"/>
            </a:rPr>
            <a:t> the four spreadsheets which follow this one, the notes for which indicate sources and methodologies.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Total populations in Table A and B are for the parish of Brighton alone. In Table C the population is for the parishes of Brighton, Hove, and Preston which is the area covered by the town directory. </a:t>
          </a:r>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1</xdr:row>
      <xdr:rowOff>238124</xdr:rowOff>
    </xdr:from>
    <xdr:ext cx="6783917" cy="4060032"/>
    <xdr:sp macro="" textlink="">
      <xdr:nvSpPr>
        <xdr:cNvPr id="2" name="TextBox 1">
          <a:extLst>
            <a:ext uri="{FF2B5EF4-FFF2-40B4-BE49-F238E27FC236}">
              <a16:creationId xmlns:a16="http://schemas.microsoft.com/office/drawing/2014/main" id="{CE2BD0AF-C64A-4396-B8CA-294037D50E38}"/>
            </a:ext>
          </a:extLst>
        </xdr:cNvPr>
        <xdr:cNvSpPr txBox="1"/>
      </xdr:nvSpPr>
      <xdr:spPr>
        <a:xfrm>
          <a:off x="3952875" y="476249"/>
          <a:ext cx="6783917" cy="4060032"/>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The source</a:t>
          </a:r>
          <a:r>
            <a:rPr lang="en-GB" sz="1100" baseline="0">
              <a:solidFill>
                <a:schemeClr val="tx1"/>
              </a:solidFill>
              <a:effectLst/>
              <a:latin typeface="+mn-lt"/>
              <a:ea typeface="+mn-ea"/>
              <a:cs typeface="+mn-cs"/>
            </a:rPr>
            <a:t> for this table is </a:t>
          </a:r>
          <a:r>
            <a:rPr lang="en-GB" sz="1100" i="1" baseline="0">
              <a:solidFill>
                <a:schemeClr val="tx1"/>
              </a:solidFill>
              <a:effectLst/>
              <a:latin typeface="+mn-lt"/>
              <a:ea typeface="+mn-ea"/>
              <a:cs typeface="+mn-cs"/>
            </a:rPr>
            <a:t>A Poll Taken by Eardley Nicholas Hall, Esq.,Returning Officer of the Borough of Brighton, On The First Day of July, 1841, For the Election of Two Members To Represent the Said Borough in Parliament</a:t>
          </a:r>
          <a:r>
            <a:rPr lang="en-GB" sz="1100" baseline="0">
              <a:solidFill>
                <a:schemeClr val="tx1"/>
              </a:solidFill>
              <a:effectLst/>
              <a:latin typeface="+mn-lt"/>
              <a:ea typeface="+mn-ea"/>
              <a:cs typeface="+mn-cs"/>
            </a:rPr>
            <a:t> (Brighton: R. D. Bucknoll, 1841) which provides the occupations of qualified voters meeting the £10 household franchise.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Brighton had been first enfranchised as a parliamentary borough under the 1832 Reform Act. In 1841 Isaac Wigney, Radical, and Captain George Pechell, Whig, were elected to parliament.</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3. The occupational categories provide the 'best fit' for the Brighton middle class. In practice, there is no absolute distinction between craftworkers/artisans and retailers and some of my allocations are based on best judgement. I have chosen to create a separate 'Leisure and Hospitality Trades' category rather than allocate tourist industry jobs into the other occupational categories.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4. Many craftworkers did not have the vote in the 1841 general election and what is apparent is that the craftworkers and artisans who were enfranchised were likely to be 'small employers' of some kind with businesses which met the £10 householder franchise qualification, seen by historians as a useful threshold in defining the boundary between working and middle class.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5. in 1841 out of a population of 46,661 in the borough of Brighton there were around 10,800 adult males over 21 years, see </a:t>
          </a:r>
          <a:r>
            <a:rPr lang="en-GB" sz="1100">
              <a:solidFill>
                <a:schemeClr val="tx1"/>
              </a:solidFill>
              <a:effectLst/>
              <a:latin typeface="+mn-lt"/>
              <a:ea typeface="+mn-ea"/>
              <a:cs typeface="+mn-cs"/>
            </a:rPr>
            <a:t>S. Farrant, K. Fossey and A. N. Peasgood, </a:t>
          </a:r>
          <a:r>
            <a:rPr lang="en-GB" sz="1100" i="1">
              <a:solidFill>
                <a:schemeClr val="tx1"/>
              </a:solidFill>
              <a:effectLst/>
              <a:latin typeface="+mn-lt"/>
              <a:ea typeface="+mn-ea"/>
              <a:cs typeface="+mn-cs"/>
            </a:rPr>
            <a:t>The Growth of Brighton and Hove 1840-1939</a:t>
          </a:r>
          <a:r>
            <a:rPr lang="en-GB" sz="1100">
              <a:solidFill>
                <a:schemeClr val="tx1"/>
              </a:solidFill>
              <a:effectLst/>
              <a:latin typeface="+mn-lt"/>
              <a:ea typeface="+mn-ea"/>
              <a:cs typeface="+mn-cs"/>
            </a:rPr>
            <a:t> (Sussex: Centre for Continuing Education, Universtiy of Sussex, 1982), p. 14. O</a:t>
          </a:r>
          <a:r>
            <a:rPr lang="en-GB" sz="1100" baseline="0">
              <a:solidFill>
                <a:schemeClr val="tx1"/>
              </a:solidFill>
              <a:effectLst/>
              <a:latin typeface="+mn-lt"/>
              <a:ea typeface="+mn-ea"/>
              <a:cs typeface="+mn-cs"/>
            </a:rPr>
            <a:t>n this basis 2,375 voters recorded in the poll book represented 22% of the adult male population, and 9% of the total adult population. Around 59% of all adults over 21 years were female in Brighton.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6. The summary table below, also included in </a:t>
          </a:r>
          <a:r>
            <a:rPr lang="en-GB" sz="1100" i="1" baseline="0">
              <a:solidFill>
                <a:schemeClr val="tx1"/>
              </a:solidFill>
              <a:effectLst/>
              <a:latin typeface="+mn-lt"/>
              <a:ea typeface="+mn-ea"/>
              <a:cs typeface="+mn-cs"/>
            </a:rPr>
            <a:t>i Summary tables, </a:t>
          </a:r>
          <a:r>
            <a:rPr lang="en-GB" sz="1100" i="0" baseline="0">
              <a:solidFill>
                <a:schemeClr val="tx1"/>
              </a:solidFill>
              <a:effectLst/>
              <a:latin typeface="+mn-lt"/>
              <a:ea typeface="+mn-ea"/>
              <a:cs typeface="+mn-cs"/>
            </a:rPr>
            <a:t>excludes the identifiable labourers</a:t>
          </a:r>
          <a:r>
            <a:rPr lang="en-GB" sz="1100" i="1" baseline="0">
              <a:solidFill>
                <a:schemeClr val="tx1"/>
              </a:solidFill>
              <a:effectLst/>
              <a:latin typeface="+mn-lt"/>
              <a:ea typeface="+mn-ea"/>
              <a:cs typeface="+mn-cs"/>
            </a:rPr>
            <a:t>.</a:t>
          </a:r>
          <a:endParaRPr lang="en-GB" sz="1100" i="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0</xdr:colOff>
      <xdr:row>2</xdr:row>
      <xdr:rowOff>0</xdr:rowOff>
    </xdr:from>
    <xdr:ext cx="6783917" cy="3028950"/>
    <xdr:sp macro="" textlink="">
      <xdr:nvSpPr>
        <xdr:cNvPr id="3" name="TextBox 2">
          <a:extLst>
            <a:ext uri="{FF2B5EF4-FFF2-40B4-BE49-F238E27FC236}">
              <a16:creationId xmlns:a16="http://schemas.microsoft.com/office/drawing/2014/main" id="{4A6AC4E6-F26D-40A5-B5E7-2B10F62797B4}"/>
            </a:ext>
          </a:extLst>
        </xdr:cNvPr>
        <xdr:cNvSpPr txBox="1"/>
      </xdr:nvSpPr>
      <xdr:spPr>
        <a:xfrm>
          <a:off x="6153150" y="428625"/>
          <a:ext cx="6783917" cy="3028950"/>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The source</a:t>
          </a:r>
          <a:r>
            <a:rPr lang="en-GB" sz="1100" baseline="0">
              <a:solidFill>
                <a:schemeClr val="tx1"/>
              </a:solidFill>
              <a:effectLst/>
              <a:latin typeface="+mn-lt"/>
              <a:ea typeface="+mn-ea"/>
              <a:cs typeface="+mn-cs"/>
            </a:rPr>
            <a:t> for this table is  </a:t>
          </a:r>
          <a:r>
            <a:rPr lang="en-GB" sz="1100" b="0" i="1" u="none" strike="noStrike">
              <a:solidFill>
                <a:schemeClr val="tx1"/>
              </a:solidFill>
              <a:effectLst/>
              <a:latin typeface="+mn-lt"/>
              <a:ea typeface="+mn-ea"/>
              <a:cs typeface="+mn-cs"/>
            </a:rPr>
            <a:t>The Original Brighton and Hove Directory Including Cliftonville, Fourth Issue. July, 1854 </a:t>
          </a:r>
          <a:r>
            <a:rPr lang="en-GB" sz="1100" b="0" i="0" u="none" strike="noStrike">
              <a:solidFill>
                <a:schemeClr val="tx1"/>
              </a:solidFill>
              <a:effectLst/>
              <a:latin typeface="+mn-lt"/>
              <a:ea typeface="+mn-ea"/>
              <a:cs typeface="+mn-cs"/>
            </a:rPr>
            <a:t>(Brighton: W.J.Taylor (late Leppard), 1854).</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tx1"/>
              </a:solidFill>
              <a:effectLst/>
              <a:latin typeface="+mn-lt"/>
              <a:ea typeface="+mn-ea"/>
              <a:cs typeface="+mn-cs"/>
            </a:rPr>
            <a:t>2. </a:t>
          </a:r>
          <a:r>
            <a:rPr lang="en-GB"/>
            <a:t> I have</a:t>
          </a:r>
          <a:r>
            <a:rPr lang="en-GB" baseline="0"/>
            <a:t> assumed that the totality of occupations and sources of income listed in this trade directory define the bulk of the middle class in Brighton in 1854 in that the directory provides a record of all the main businesses, professions and wealthy people of status. </a:t>
          </a:r>
        </a:p>
        <a:p>
          <a:pPr marL="0" marR="0" lvl="0" indent="0" defTabSz="914400" eaLnBrk="1" fontAlgn="auto" latinLnBrk="0" hangingPunct="1">
            <a:lnSpc>
              <a:spcPct val="100000"/>
            </a:lnSpc>
            <a:spcBef>
              <a:spcPts val="0"/>
            </a:spcBef>
            <a:spcAft>
              <a:spcPts val="0"/>
            </a:spcAft>
            <a:buClrTx/>
            <a:buSzTx/>
            <a:buFontTx/>
            <a:buNone/>
            <a:tabLst/>
            <a:defRPr/>
          </a:pPr>
          <a:r>
            <a:rPr lang="en-GB" baseline="0"/>
            <a:t>3. Analysis shows that 39,410 people out of the 69,673 people recorded in the parish of Brighton and Hove  in the 1851 census were aged over 15 years. On this basis the 6,332 people identifiable as middle class represented 16% of the total. Given that there would have been a number of middle class employees (clerks, shop assistants) unrecorded in the trade directory, this figure is commensurate with a middle class of more than 20% of the population. Sources used: </a:t>
          </a:r>
          <a:r>
            <a:rPr lang="en-GB" sz="1100">
              <a:solidFill>
                <a:schemeClr val="tx1"/>
              </a:solidFill>
              <a:effectLst/>
              <a:latin typeface="+mn-lt"/>
              <a:ea typeface="+mn-ea"/>
              <a:cs typeface="+mn-cs"/>
            </a:rPr>
            <a:t>K. Theodore Hoppen, </a:t>
          </a:r>
          <a:r>
            <a:rPr lang="en-GB" sz="1100" i="1">
              <a:solidFill>
                <a:schemeClr val="tx1"/>
              </a:solidFill>
              <a:effectLst/>
              <a:latin typeface="+mn-lt"/>
              <a:ea typeface="+mn-ea"/>
              <a:cs typeface="+mn-cs"/>
            </a:rPr>
            <a:t>The Mid-Victorian Generation 1846-1886</a:t>
          </a:r>
          <a:r>
            <a:rPr lang="en-GB" sz="1100">
              <a:solidFill>
                <a:schemeClr val="tx1"/>
              </a:solidFill>
              <a:effectLst/>
              <a:latin typeface="+mn-lt"/>
              <a:ea typeface="+mn-ea"/>
              <a:cs typeface="+mn-cs"/>
            </a:rPr>
            <a:t> (Oxford: Clarendon Press, 1998), p. 36, John K. Walton, </a:t>
          </a:r>
          <a:r>
            <a:rPr lang="en-GB" sz="1100" i="1">
              <a:solidFill>
                <a:schemeClr val="tx1"/>
              </a:solidFill>
              <a:effectLst/>
              <a:latin typeface="+mn-lt"/>
              <a:ea typeface="+mn-ea"/>
              <a:cs typeface="+mn-cs"/>
            </a:rPr>
            <a:t>The English Seaside Resort: A Social History, 1750-1914</a:t>
          </a:r>
          <a:r>
            <a:rPr lang="en-GB" sz="1100">
              <a:solidFill>
                <a:schemeClr val="tx1"/>
              </a:solidFill>
              <a:effectLst/>
              <a:latin typeface="+mn-lt"/>
              <a:ea typeface="+mn-ea"/>
              <a:cs typeface="+mn-cs"/>
            </a:rPr>
            <a:t> (Leicester: Leicester University Press, 1983), p. 99,</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 and S. Farrant, K. Fossey and A. N. Peasgood, </a:t>
          </a:r>
          <a:r>
            <a:rPr lang="en-GB" sz="1100" i="1">
              <a:solidFill>
                <a:schemeClr val="tx1"/>
              </a:solidFill>
              <a:effectLst/>
              <a:latin typeface="+mn-lt"/>
              <a:ea typeface="+mn-ea"/>
              <a:cs typeface="+mn-cs"/>
            </a:rPr>
            <a:t>The Growth of Brighton and Hove 1840-1939</a:t>
          </a:r>
          <a:r>
            <a:rPr lang="en-GB" sz="1100">
              <a:solidFill>
                <a:schemeClr val="tx1"/>
              </a:solidFill>
              <a:effectLst/>
              <a:latin typeface="+mn-lt"/>
              <a:ea typeface="+mn-ea"/>
              <a:cs typeface="+mn-cs"/>
            </a:rPr>
            <a:t> (Sussex: Centre for Continuing Education, Universtiy of Sussex, 1982), p. 13..  </a:t>
          </a: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tx1"/>
              </a:solidFill>
              <a:effectLst/>
              <a:latin typeface="+mn-lt"/>
              <a:ea typeface="+mn-ea"/>
              <a:cs typeface="+mn-cs"/>
            </a:rPr>
            <a:t>3. The summary</a:t>
          </a:r>
          <a:r>
            <a:rPr lang="en-GB" sz="1100" i="0" baseline="0">
              <a:solidFill>
                <a:schemeClr val="tx1"/>
              </a:solidFill>
              <a:effectLst/>
              <a:latin typeface="+mn-lt"/>
              <a:ea typeface="+mn-ea"/>
              <a:cs typeface="+mn-cs"/>
            </a:rPr>
            <a:t> table located below is also included in </a:t>
          </a:r>
          <a:r>
            <a:rPr lang="en-GB" sz="1100" i="1" baseline="0">
              <a:solidFill>
                <a:schemeClr val="tx1"/>
              </a:solidFill>
              <a:effectLst/>
              <a:latin typeface="+mn-lt"/>
              <a:ea typeface="+mn-ea"/>
              <a:cs typeface="+mn-cs"/>
            </a:rPr>
            <a:t>i Summary tables.</a:t>
          </a:r>
          <a:endParaRPr lang="en-GB" sz="1100" i="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0</xdr:colOff>
      <xdr:row>2</xdr:row>
      <xdr:rowOff>1</xdr:rowOff>
    </xdr:from>
    <xdr:ext cx="6783917" cy="1174750"/>
    <xdr:sp macro="" textlink="">
      <xdr:nvSpPr>
        <xdr:cNvPr id="2" name="TextBox 1">
          <a:extLst>
            <a:ext uri="{FF2B5EF4-FFF2-40B4-BE49-F238E27FC236}">
              <a16:creationId xmlns:a16="http://schemas.microsoft.com/office/drawing/2014/main" id="{D75A3FD9-75E4-4902-99E2-6909B9E9082D}"/>
            </a:ext>
          </a:extLst>
        </xdr:cNvPr>
        <xdr:cNvSpPr txBox="1"/>
      </xdr:nvSpPr>
      <xdr:spPr>
        <a:xfrm>
          <a:off x="6138333" y="433918"/>
          <a:ext cx="6783917" cy="1174750"/>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The source</a:t>
          </a:r>
          <a:r>
            <a:rPr lang="en-GB" sz="1100" baseline="0">
              <a:solidFill>
                <a:schemeClr val="tx1"/>
              </a:solidFill>
              <a:effectLst/>
              <a:latin typeface="+mn-lt"/>
              <a:ea typeface="+mn-ea"/>
              <a:cs typeface="+mn-cs"/>
            </a:rPr>
            <a:t> for this table is  </a:t>
          </a:r>
          <a:r>
            <a:rPr lang="en-GB" sz="1100" i="1" baseline="0">
              <a:solidFill>
                <a:schemeClr val="tx1"/>
              </a:solidFill>
              <a:effectLst/>
              <a:latin typeface="+mn-lt"/>
              <a:ea typeface="+mn-ea"/>
              <a:cs typeface="+mn-cs"/>
            </a:rPr>
            <a:t>Pages Court Guide &amp; General Directory For Brighton, Hove, Cliftonville, Preston and Withdeane, 18th Edition Corrected to November 1875 </a:t>
          </a:r>
          <a:r>
            <a:rPr lang="en-GB" sz="1100" i="0" baseline="0">
              <a:solidFill>
                <a:schemeClr val="tx1"/>
              </a:solidFill>
              <a:effectLst/>
              <a:latin typeface="+mn-lt"/>
              <a:ea typeface="+mn-ea"/>
              <a:cs typeface="+mn-cs"/>
            </a:rPr>
            <a:t>(Brighton: Thomas Page, 1876) This was published in 1876 but the data was gathered in 1875.</a:t>
          </a:r>
          <a:endParaRPr lang="en-GB" sz="11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tx1"/>
              </a:solidFill>
              <a:effectLst/>
              <a:latin typeface="+mn-lt"/>
              <a:ea typeface="+mn-ea"/>
              <a:cs typeface="+mn-cs"/>
            </a:rPr>
            <a:t>2. The assumptions</a:t>
          </a:r>
          <a:r>
            <a:rPr lang="en-GB" sz="1100" b="0" i="0" u="none" strike="noStrike" baseline="0">
              <a:solidFill>
                <a:schemeClr val="tx1"/>
              </a:solidFill>
              <a:effectLst/>
              <a:latin typeface="+mn-lt"/>
              <a:ea typeface="+mn-ea"/>
              <a:cs typeface="+mn-cs"/>
            </a:rPr>
            <a:t> are the same as in </a:t>
          </a:r>
          <a:r>
            <a:rPr lang="en-GB" sz="1100" b="0" i="1" u="none" strike="noStrike" baseline="0">
              <a:solidFill>
                <a:schemeClr val="tx1"/>
              </a:solidFill>
              <a:effectLst/>
              <a:latin typeface="+mn-lt"/>
              <a:ea typeface="+mn-ea"/>
              <a:cs typeface="+mn-cs"/>
            </a:rPr>
            <a:t>iii 1854 Trade directory</a:t>
          </a:r>
          <a:r>
            <a:rPr lang="en-GB" sz="1100" b="0" i="0" u="none" strike="noStrike" baseline="0">
              <a:solidFill>
                <a:schemeClr val="tx1"/>
              </a:solidFill>
              <a:effectLst/>
              <a:latin typeface="+mn-lt"/>
              <a:ea typeface="+mn-ea"/>
              <a:cs typeface="+mn-cs"/>
            </a:rPr>
            <a:t>.</a:t>
          </a: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tx1"/>
              </a:solidFill>
              <a:effectLst/>
              <a:latin typeface="+mn-lt"/>
              <a:ea typeface="+mn-ea"/>
              <a:cs typeface="+mn-cs"/>
            </a:rPr>
            <a:t>3. The summary</a:t>
          </a:r>
          <a:r>
            <a:rPr lang="en-GB" sz="1100" i="0" baseline="0">
              <a:solidFill>
                <a:schemeClr val="tx1"/>
              </a:solidFill>
              <a:effectLst/>
              <a:latin typeface="+mn-lt"/>
              <a:ea typeface="+mn-ea"/>
              <a:cs typeface="+mn-cs"/>
            </a:rPr>
            <a:t> table located below is also included in </a:t>
          </a:r>
          <a:r>
            <a:rPr lang="en-GB" sz="1100" i="1" baseline="0">
              <a:solidFill>
                <a:schemeClr val="tx1"/>
              </a:solidFill>
              <a:effectLst/>
              <a:latin typeface="+mn-lt"/>
              <a:ea typeface="+mn-ea"/>
              <a:cs typeface="+mn-cs"/>
            </a:rPr>
            <a:t>i Summary tables.</a:t>
          </a:r>
          <a:endParaRPr lang="en-GB" sz="1100" i="1"/>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11906</xdr:colOff>
      <xdr:row>2</xdr:row>
      <xdr:rowOff>0</xdr:rowOff>
    </xdr:from>
    <xdr:ext cx="6783917" cy="2833687"/>
    <xdr:sp macro="" textlink="">
      <xdr:nvSpPr>
        <xdr:cNvPr id="2" name="TextBox 1">
          <a:extLst>
            <a:ext uri="{FF2B5EF4-FFF2-40B4-BE49-F238E27FC236}">
              <a16:creationId xmlns:a16="http://schemas.microsoft.com/office/drawing/2014/main" id="{AEFE8B33-43D7-41C7-A9F7-726BD933D295}"/>
            </a:ext>
          </a:extLst>
        </xdr:cNvPr>
        <xdr:cNvSpPr txBox="1"/>
      </xdr:nvSpPr>
      <xdr:spPr>
        <a:xfrm>
          <a:off x="7905750" y="428625"/>
          <a:ext cx="6783917" cy="2833687"/>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The sources</a:t>
          </a:r>
          <a:r>
            <a:rPr lang="en-GB" sz="1100" baseline="0">
              <a:solidFill>
                <a:schemeClr val="tx1"/>
              </a:solidFill>
              <a:effectLst/>
              <a:latin typeface="+mn-lt"/>
              <a:ea typeface="+mn-ea"/>
              <a:cs typeface="+mn-cs"/>
            </a:rPr>
            <a:t> for this table include local newspapers, the two trade directories previously cited for 1854 and 1876 plus other directories, reports and minutes for library, museum and fine arts sub-committees in 1870s.</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2. The organisations whose membership I have decided should determine Brighton 'leading citizen' status  in the period 1850 to 1880 are: the Corporation or candidates for election to Corporation in 1854 and 1876; Brighton  Royal Literary and Scientific Society 1852 and 1855, Mechanics' Institute committee 1858, School of Arts Committee 1858, the Poor Law Board in 1860 including unsuccessful candidates for election and members in 1875-6, 1st Sussex Volunteers Rifle official positions 1861,  the Museum Committee 1862, formal contributors to the meeting which debated building a town library 1862, Brighton School Board 1873, and library, museum and fine arts sub-committees in the 1870s accountable to the Pavilion Committee of the Corporation. The abbreviated references to these in column C and the date of the membership in column D should be self-explanatory.</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3. The blanks in column E indicate that the occupation of the 'leading citizen' is unknown and these men have been omitted from the summary table below</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4. Column G indicates if the 'leading citizen' was also listed in the Court Directory pages of the relevant town directory indicating 'superior' or gentry status.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4812-9D6C-4EDA-A8BD-2937E9A7D968}">
  <dimension ref="B1:M60"/>
  <sheetViews>
    <sheetView showRowColHeaders="0" tabSelected="1" zoomScale="80" zoomScaleNormal="80" workbookViewId="0">
      <selection activeCell="Y36" sqref="Y36"/>
    </sheetView>
  </sheetViews>
  <sheetFormatPr defaultRowHeight="15" x14ac:dyDescent="0.25"/>
  <cols>
    <col min="1" max="1" width="2.140625" customWidth="1"/>
    <col min="2" max="2" width="3.140625" customWidth="1"/>
    <col min="3" max="3" width="57.140625" customWidth="1"/>
    <col min="11" max="11" width="55.42578125" customWidth="1"/>
  </cols>
  <sheetData>
    <row r="1" spans="2:13" ht="18.75" x14ac:dyDescent="0.3">
      <c r="B1" s="6" t="s">
        <v>0</v>
      </c>
    </row>
    <row r="3" spans="2:13" ht="18.75" x14ac:dyDescent="0.3">
      <c r="B3" s="71" t="s">
        <v>1</v>
      </c>
      <c r="J3" s="71" t="s">
        <v>2</v>
      </c>
    </row>
    <row r="5" spans="2:13" x14ac:dyDescent="0.25">
      <c r="B5" s="30" t="s">
        <v>3</v>
      </c>
      <c r="C5" s="30"/>
      <c r="D5" s="72" t="s">
        <v>4</v>
      </c>
      <c r="E5" s="73" t="s">
        <v>5</v>
      </c>
      <c r="J5" s="74" t="s">
        <v>3</v>
      </c>
      <c r="K5" s="74"/>
      <c r="L5" s="75" t="s">
        <v>4</v>
      </c>
      <c r="M5" s="76" t="s">
        <v>5</v>
      </c>
    </row>
    <row r="6" spans="2:13" x14ac:dyDescent="0.25">
      <c r="B6" s="33" t="s">
        <v>6</v>
      </c>
      <c r="C6" s="33"/>
      <c r="D6" s="29">
        <v>744</v>
      </c>
      <c r="E6" s="131">
        <v>0.32235701906412478</v>
      </c>
      <c r="J6" s="48" t="s">
        <v>6</v>
      </c>
      <c r="K6" s="47"/>
      <c r="L6" s="77">
        <v>1577</v>
      </c>
      <c r="M6" s="78">
        <v>0.24905243209096653</v>
      </c>
    </row>
    <row r="7" spans="2:13" x14ac:dyDescent="0.25">
      <c r="B7" s="33" t="s">
        <v>7</v>
      </c>
      <c r="C7" s="33"/>
      <c r="D7" s="29">
        <v>189</v>
      </c>
      <c r="E7" s="131">
        <v>8.1889081455805895E-2</v>
      </c>
      <c r="J7" s="48" t="s">
        <v>7</v>
      </c>
      <c r="K7" s="47"/>
      <c r="L7" s="77">
        <v>980</v>
      </c>
      <c r="M7" s="78">
        <v>0.15476942514213518</v>
      </c>
    </row>
    <row r="8" spans="2:13" x14ac:dyDescent="0.25">
      <c r="B8" s="33" t="s">
        <v>8</v>
      </c>
      <c r="C8" s="33"/>
      <c r="D8" s="29">
        <v>345</v>
      </c>
      <c r="E8" s="131">
        <v>0.14948006932409011</v>
      </c>
      <c r="J8" s="48" t="s">
        <v>8</v>
      </c>
      <c r="K8" s="47"/>
      <c r="L8" s="77">
        <v>877</v>
      </c>
      <c r="M8" s="78">
        <v>0.13850284270372709</v>
      </c>
    </row>
    <row r="9" spans="2:13" x14ac:dyDescent="0.25">
      <c r="B9" s="33" t="s">
        <v>9</v>
      </c>
      <c r="C9" s="33"/>
      <c r="D9" s="29">
        <v>502</v>
      </c>
      <c r="E9" s="131">
        <v>0.21750433275563258</v>
      </c>
      <c r="J9" s="48" t="s">
        <v>9</v>
      </c>
      <c r="K9" s="47"/>
      <c r="L9" s="77">
        <v>1608</v>
      </c>
      <c r="M9" s="78">
        <v>0.25394819962097281</v>
      </c>
    </row>
    <row r="10" spans="2:13" x14ac:dyDescent="0.25">
      <c r="B10" s="33" t="s">
        <v>10</v>
      </c>
      <c r="C10" s="33"/>
      <c r="D10" s="52">
        <v>528</v>
      </c>
      <c r="E10" s="132">
        <v>0.22876949740034663</v>
      </c>
      <c r="J10" s="48" t="s">
        <v>10</v>
      </c>
      <c r="K10" s="47"/>
      <c r="L10" s="79">
        <v>1290</v>
      </c>
      <c r="M10" s="80">
        <v>0.20372710044219836</v>
      </c>
    </row>
    <row r="11" spans="2:13" x14ac:dyDescent="0.25">
      <c r="B11" s="135"/>
      <c r="C11" s="134"/>
      <c r="D11" s="29">
        <v>2308</v>
      </c>
      <c r="E11" s="125">
        <v>0.99999999999999989</v>
      </c>
      <c r="J11" s="136"/>
      <c r="K11" s="137"/>
      <c r="L11" s="47">
        <v>6332</v>
      </c>
      <c r="M11" s="130">
        <v>0.99999999999999989</v>
      </c>
    </row>
    <row r="12" spans="2:13" x14ac:dyDescent="0.25">
      <c r="B12" s="33" t="s">
        <v>11</v>
      </c>
      <c r="C12" s="29"/>
      <c r="D12" s="54">
        <v>46661</v>
      </c>
      <c r="E12" s="53"/>
      <c r="J12" s="48" t="s">
        <v>12</v>
      </c>
      <c r="K12" s="47"/>
      <c r="L12" s="81">
        <v>65569</v>
      </c>
      <c r="M12" s="82"/>
    </row>
    <row r="14" spans="2:13" ht="18.75" x14ac:dyDescent="0.3">
      <c r="B14" s="71" t="s">
        <v>13</v>
      </c>
      <c r="J14" s="71" t="s">
        <v>14</v>
      </c>
    </row>
    <row r="16" spans="2:13" ht="14.25" customHeight="1" x14ac:dyDescent="0.25">
      <c r="B16" s="26" t="s">
        <v>15</v>
      </c>
      <c r="C16" s="91"/>
      <c r="D16" s="124" t="s">
        <v>4</v>
      </c>
      <c r="E16" s="124" t="s">
        <v>5</v>
      </c>
      <c r="J16" s="83" t="s">
        <v>3</v>
      </c>
      <c r="K16" s="83"/>
      <c r="L16" s="84" t="s">
        <v>4</v>
      </c>
      <c r="M16" s="85" t="s">
        <v>5</v>
      </c>
    </row>
    <row r="17" spans="2:13" x14ac:dyDescent="0.25">
      <c r="B17" s="22" t="s">
        <v>6</v>
      </c>
      <c r="C17" s="20"/>
      <c r="D17" s="20">
        <v>8</v>
      </c>
      <c r="E17" s="25">
        <v>0.22222222222222221</v>
      </c>
      <c r="J17" s="46" t="s">
        <v>6</v>
      </c>
      <c r="K17" s="35"/>
      <c r="L17" s="35">
        <v>1517</v>
      </c>
      <c r="M17" s="86">
        <v>0.18288125376732972</v>
      </c>
    </row>
    <row r="18" spans="2:13" x14ac:dyDescent="0.25">
      <c r="B18" s="22" t="s">
        <v>7</v>
      </c>
      <c r="C18" s="20"/>
      <c r="D18" s="20">
        <v>4</v>
      </c>
      <c r="E18" s="25">
        <v>0.1111111111111111</v>
      </c>
      <c r="J18" s="46" t="s">
        <v>7</v>
      </c>
      <c r="K18" s="35"/>
      <c r="L18" s="35">
        <v>1622</v>
      </c>
      <c r="M18" s="86">
        <v>0.19553948161543097</v>
      </c>
    </row>
    <row r="19" spans="2:13" x14ac:dyDescent="0.25">
      <c r="B19" s="22" t="s">
        <v>8</v>
      </c>
      <c r="C19" s="20"/>
      <c r="D19" s="20">
        <v>6</v>
      </c>
      <c r="E19" s="25">
        <v>0.16666666666666666</v>
      </c>
      <c r="J19" s="46" t="s">
        <v>8</v>
      </c>
      <c r="K19" s="35"/>
      <c r="L19" s="35">
        <v>1207</v>
      </c>
      <c r="M19" s="86">
        <v>0.14550934297769741</v>
      </c>
    </row>
    <row r="20" spans="2:13" x14ac:dyDescent="0.25">
      <c r="B20" s="22" t="s">
        <v>9</v>
      </c>
      <c r="C20" s="20"/>
      <c r="D20" s="20">
        <v>8</v>
      </c>
      <c r="E20" s="25">
        <v>0.22222222222222221</v>
      </c>
      <c r="J20" s="46" t="s">
        <v>9</v>
      </c>
      <c r="K20" s="35"/>
      <c r="L20" s="35">
        <v>2226</v>
      </c>
      <c r="M20" s="86">
        <v>0.26835443037974682</v>
      </c>
    </row>
    <row r="21" spans="2:13" x14ac:dyDescent="0.25">
      <c r="B21" s="22" t="s">
        <v>10</v>
      </c>
      <c r="C21" s="20"/>
      <c r="D21" s="36">
        <v>10</v>
      </c>
      <c r="E21" s="38">
        <v>0.27777777777777779</v>
      </c>
      <c r="J21" s="46" t="s">
        <v>10</v>
      </c>
      <c r="K21" s="35"/>
      <c r="L21" s="87">
        <v>1723</v>
      </c>
      <c r="M21" s="88">
        <v>0.20771549125979505</v>
      </c>
    </row>
    <row r="22" spans="2:13" x14ac:dyDescent="0.25">
      <c r="B22" s="133"/>
      <c r="C22" s="134"/>
      <c r="D22" s="22">
        <v>36</v>
      </c>
      <c r="E22" s="129">
        <v>1</v>
      </c>
      <c r="J22" s="138"/>
      <c r="K22" s="134"/>
      <c r="L22" s="35">
        <v>8295</v>
      </c>
      <c r="M22" s="86">
        <v>1</v>
      </c>
    </row>
    <row r="23" spans="2:13" x14ac:dyDescent="0.25">
      <c r="B23" s="26" t="s">
        <v>16</v>
      </c>
      <c r="C23" s="20"/>
      <c r="D23" s="39"/>
      <c r="E23" s="39"/>
      <c r="J23" s="46" t="s">
        <v>17</v>
      </c>
      <c r="K23" s="35"/>
      <c r="L23" s="89">
        <v>86799</v>
      </c>
      <c r="M23" s="90"/>
    </row>
    <row r="24" spans="2:13" x14ac:dyDescent="0.25">
      <c r="B24" s="22" t="s">
        <v>6</v>
      </c>
      <c r="C24" s="20"/>
      <c r="D24" s="20">
        <v>4</v>
      </c>
      <c r="E24" s="25">
        <v>0.10526315789473684</v>
      </c>
    </row>
    <row r="25" spans="2:13" ht="18.75" x14ac:dyDescent="0.3">
      <c r="B25" s="22" t="s">
        <v>7</v>
      </c>
      <c r="C25" s="20"/>
      <c r="D25" s="20">
        <v>2</v>
      </c>
      <c r="E25" s="25">
        <v>5.2631578947368418E-2</v>
      </c>
      <c r="J25" s="71" t="s">
        <v>18</v>
      </c>
    </row>
    <row r="26" spans="2:13" x14ac:dyDescent="0.25">
      <c r="B26" s="22" t="s">
        <v>8</v>
      </c>
      <c r="C26" s="20"/>
      <c r="D26" s="20">
        <v>8</v>
      </c>
      <c r="E26" s="25">
        <v>0.21052631578947367</v>
      </c>
    </row>
    <row r="27" spans="2:13" x14ac:dyDescent="0.25">
      <c r="B27" s="22" t="s">
        <v>9</v>
      </c>
      <c r="C27" s="20"/>
      <c r="D27" s="20">
        <v>14</v>
      </c>
      <c r="E27" s="25">
        <v>0.36842105263157893</v>
      </c>
      <c r="J27" s="113" t="s">
        <v>3</v>
      </c>
      <c r="K27" s="114"/>
      <c r="L27" s="117" t="s">
        <v>4</v>
      </c>
      <c r="M27" s="117" t="s">
        <v>5</v>
      </c>
    </row>
    <row r="28" spans="2:13" x14ac:dyDescent="0.25">
      <c r="B28" s="22" t="s">
        <v>10</v>
      </c>
      <c r="C28" s="20"/>
      <c r="D28" s="36">
        <v>10</v>
      </c>
      <c r="E28" s="38">
        <v>0.26315789473684209</v>
      </c>
      <c r="J28" s="115" t="s">
        <v>6</v>
      </c>
      <c r="K28" s="115"/>
      <c r="L28" s="114">
        <v>34</v>
      </c>
      <c r="M28" s="118">
        <v>0.13600000000000001</v>
      </c>
    </row>
    <row r="29" spans="2:13" x14ac:dyDescent="0.25">
      <c r="B29" s="133"/>
      <c r="C29" s="134"/>
      <c r="D29" s="22">
        <v>38</v>
      </c>
      <c r="E29" s="129">
        <v>1</v>
      </c>
      <c r="J29" s="115" t="s">
        <v>7</v>
      </c>
      <c r="K29" s="115"/>
      <c r="L29" s="114">
        <v>18</v>
      </c>
      <c r="M29" s="118">
        <v>7.1999999999999995E-2</v>
      </c>
    </row>
    <row r="30" spans="2:13" x14ac:dyDescent="0.25">
      <c r="J30" s="115" t="s">
        <v>8</v>
      </c>
      <c r="K30" s="115"/>
      <c r="L30" s="114">
        <v>71</v>
      </c>
      <c r="M30" s="118">
        <v>0.28399999999999997</v>
      </c>
    </row>
    <row r="31" spans="2:13" ht="18.75" x14ac:dyDescent="0.3">
      <c r="B31" s="71" t="s">
        <v>19</v>
      </c>
      <c r="J31" s="115" t="s">
        <v>9</v>
      </c>
      <c r="K31" s="115"/>
      <c r="L31" s="114">
        <v>72</v>
      </c>
      <c r="M31" s="118">
        <v>0.28799999999999998</v>
      </c>
    </row>
    <row r="32" spans="2:13" x14ac:dyDescent="0.25">
      <c r="J32" s="115" t="s">
        <v>10</v>
      </c>
      <c r="K32" s="115"/>
      <c r="L32" s="120">
        <v>55</v>
      </c>
      <c r="M32" s="121">
        <v>0.22</v>
      </c>
    </row>
    <row r="33" spans="2:13" x14ac:dyDescent="0.25">
      <c r="B33" s="46" t="s">
        <v>6</v>
      </c>
      <c r="C33" s="35"/>
      <c r="D33" s="35"/>
      <c r="E33" s="35"/>
      <c r="F33" s="35"/>
      <c r="G33" s="35"/>
      <c r="J33" s="115"/>
      <c r="K33" s="119"/>
      <c r="L33" s="114">
        <v>250</v>
      </c>
      <c r="M33" s="118">
        <v>1</v>
      </c>
    </row>
    <row r="34" spans="2:13" x14ac:dyDescent="0.25">
      <c r="B34" s="35"/>
      <c r="C34" s="46" t="s">
        <v>20</v>
      </c>
      <c r="D34" s="55" t="s">
        <v>21</v>
      </c>
      <c r="E34" s="55" t="s">
        <v>22</v>
      </c>
      <c r="F34" s="46" t="s">
        <v>23</v>
      </c>
      <c r="G34" s="46" t="s">
        <v>24</v>
      </c>
      <c r="J34" s="115" t="s">
        <v>25</v>
      </c>
      <c r="K34" s="115"/>
      <c r="L34" s="122">
        <v>108</v>
      </c>
      <c r="M34" s="123"/>
    </row>
    <row r="35" spans="2:13" x14ac:dyDescent="0.25">
      <c r="B35" s="35">
        <v>1</v>
      </c>
      <c r="C35" s="35" t="s">
        <v>26</v>
      </c>
      <c r="D35" s="35">
        <v>169</v>
      </c>
      <c r="E35" s="35">
        <v>2</v>
      </c>
      <c r="F35" s="35">
        <f>D35+E35</f>
        <v>171</v>
      </c>
      <c r="G35" s="60">
        <v>3.5999999999999997E-2</v>
      </c>
    </row>
    <row r="36" spans="2:13" x14ac:dyDescent="0.25">
      <c r="B36" s="35">
        <v>2</v>
      </c>
      <c r="C36" s="35" t="s">
        <v>27</v>
      </c>
      <c r="D36" s="35">
        <v>132</v>
      </c>
      <c r="E36" s="35">
        <v>4</v>
      </c>
      <c r="F36" s="35">
        <f>D36+E36</f>
        <v>136</v>
      </c>
      <c r="G36" s="60">
        <v>2.9000000000000001E-2</v>
      </c>
    </row>
    <row r="37" spans="2:13" x14ac:dyDescent="0.25">
      <c r="B37" s="35">
        <v>3</v>
      </c>
      <c r="C37" s="35" t="s">
        <v>28</v>
      </c>
      <c r="D37" s="35">
        <v>9</v>
      </c>
      <c r="E37" s="35">
        <v>117</v>
      </c>
      <c r="F37" s="35">
        <f>D37+E37</f>
        <v>126</v>
      </c>
      <c r="G37" s="60">
        <v>2.5999999999999999E-2</v>
      </c>
    </row>
    <row r="38" spans="2:13" x14ac:dyDescent="0.25">
      <c r="B38" s="35">
        <v>4</v>
      </c>
      <c r="C38" s="35" t="s">
        <v>29</v>
      </c>
      <c r="D38" s="35">
        <v>0</v>
      </c>
      <c r="E38" s="35">
        <v>122</v>
      </c>
      <c r="F38" s="35">
        <f>D38+E38</f>
        <v>122</v>
      </c>
      <c r="G38" s="60">
        <v>2.5999999999999999E-2</v>
      </c>
    </row>
    <row r="39" spans="2:13" x14ac:dyDescent="0.25">
      <c r="B39" s="35">
        <v>5</v>
      </c>
      <c r="C39" s="35" t="s">
        <v>30</v>
      </c>
      <c r="D39" s="35">
        <v>97</v>
      </c>
      <c r="E39" s="35">
        <v>0</v>
      </c>
      <c r="F39" s="35">
        <f>D39+E39</f>
        <v>97</v>
      </c>
      <c r="G39" s="60">
        <v>0.02</v>
      </c>
    </row>
    <row r="40" spans="2:13" x14ac:dyDescent="0.25">
      <c r="B40" s="22" t="s">
        <v>7</v>
      </c>
      <c r="C40" s="20"/>
      <c r="D40" s="20"/>
      <c r="E40" s="20"/>
      <c r="F40" s="20"/>
      <c r="G40" s="20"/>
    </row>
    <row r="41" spans="2:13" x14ac:dyDescent="0.25">
      <c r="B41" s="20"/>
      <c r="C41" s="22" t="s">
        <v>20</v>
      </c>
      <c r="D41" s="56" t="s">
        <v>21</v>
      </c>
      <c r="E41" s="56" t="s">
        <v>22</v>
      </c>
      <c r="F41" s="22" t="s">
        <v>23</v>
      </c>
      <c r="G41" s="22" t="s">
        <v>24</v>
      </c>
    </row>
    <row r="42" spans="2:13" x14ac:dyDescent="0.25">
      <c r="B42" s="20">
        <v>1</v>
      </c>
      <c r="C42" s="20" t="s">
        <v>31</v>
      </c>
      <c r="D42" s="20">
        <v>172</v>
      </c>
      <c r="E42" s="20">
        <v>262</v>
      </c>
      <c r="F42" s="20">
        <f>D42+E42</f>
        <v>434</v>
      </c>
      <c r="G42" s="61">
        <v>9.0999999999999998E-2</v>
      </c>
    </row>
    <row r="43" spans="2:13" x14ac:dyDescent="0.25">
      <c r="B43" s="20">
        <v>2</v>
      </c>
      <c r="C43" s="20" t="s">
        <v>32</v>
      </c>
      <c r="D43" s="20"/>
      <c r="E43" s="20"/>
      <c r="F43" s="20">
        <v>362</v>
      </c>
      <c r="G43" s="61">
        <v>7.5999999999999998E-2</v>
      </c>
    </row>
    <row r="44" spans="2:13" x14ac:dyDescent="0.25">
      <c r="B44" s="20">
        <v>3</v>
      </c>
      <c r="C44" s="57" t="s">
        <v>33</v>
      </c>
      <c r="D44" s="20">
        <v>0</v>
      </c>
      <c r="E44" s="20">
        <v>67</v>
      </c>
      <c r="F44" s="20">
        <f>E44+D44</f>
        <v>67</v>
      </c>
      <c r="G44" s="61">
        <v>1.4E-2</v>
      </c>
    </row>
    <row r="45" spans="2:13" x14ac:dyDescent="0.25">
      <c r="B45" s="20">
        <v>4</v>
      </c>
      <c r="C45" s="20" t="s">
        <v>34</v>
      </c>
      <c r="D45" s="20">
        <v>25</v>
      </c>
      <c r="E45" s="20">
        <v>3</v>
      </c>
      <c r="F45" s="20">
        <f>D45+E45</f>
        <v>28</v>
      </c>
      <c r="G45" s="61">
        <v>6.0000000000000001E-3</v>
      </c>
    </row>
    <row r="46" spans="2:13" x14ac:dyDescent="0.25">
      <c r="B46" s="20">
        <v>5</v>
      </c>
      <c r="C46" s="20" t="s">
        <v>35</v>
      </c>
      <c r="D46" s="20">
        <v>26</v>
      </c>
      <c r="E46" s="20">
        <v>1</v>
      </c>
      <c r="F46" s="20">
        <f t="shared" ref="F46" si="0">D46+E46</f>
        <v>27</v>
      </c>
      <c r="G46" s="61">
        <v>6.0000000000000001E-3</v>
      </c>
    </row>
    <row r="47" spans="2:13" x14ac:dyDescent="0.25">
      <c r="B47" s="33" t="s">
        <v>8</v>
      </c>
      <c r="C47" s="29"/>
      <c r="D47" s="29"/>
      <c r="E47" s="29"/>
      <c r="F47" s="29"/>
      <c r="G47" s="29"/>
    </row>
    <row r="48" spans="2:13" x14ac:dyDescent="0.25">
      <c r="B48" s="29"/>
      <c r="C48" s="33" t="s">
        <v>20</v>
      </c>
      <c r="D48" s="58" t="s">
        <v>21</v>
      </c>
      <c r="E48" s="58" t="s">
        <v>22</v>
      </c>
      <c r="F48" s="33" t="s">
        <v>23</v>
      </c>
      <c r="G48" s="33" t="s">
        <v>24</v>
      </c>
    </row>
    <row r="49" spans="2:7" x14ac:dyDescent="0.25">
      <c r="B49" s="29">
        <v>1</v>
      </c>
      <c r="C49" s="29" t="s">
        <v>36</v>
      </c>
      <c r="D49" s="29">
        <v>62</v>
      </c>
      <c r="E49" s="29">
        <v>125</v>
      </c>
      <c r="F49" s="29">
        <v>187</v>
      </c>
      <c r="G49" s="62">
        <v>3.9E-2</v>
      </c>
    </row>
    <row r="50" spans="2:7" x14ac:dyDescent="0.25">
      <c r="B50" s="29">
        <v>2</v>
      </c>
      <c r="C50" s="29" t="s">
        <v>37</v>
      </c>
      <c r="D50" s="29">
        <v>81</v>
      </c>
      <c r="E50" s="29">
        <v>21</v>
      </c>
      <c r="F50" s="29">
        <f>D50+E50</f>
        <v>102</v>
      </c>
      <c r="G50" s="62">
        <v>2.1000000000000001E-2</v>
      </c>
    </row>
    <row r="51" spans="2:7" x14ac:dyDescent="0.25">
      <c r="B51" s="29">
        <v>3</v>
      </c>
      <c r="C51" s="29" t="s">
        <v>38</v>
      </c>
      <c r="D51" s="29">
        <v>87</v>
      </c>
      <c r="E51" s="29">
        <v>0</v>
      </c>
      <c r="F51" s="29">
        <v>87</v>
      </c>
      <c r="G51" s="62">
        <v>1.7999999999999999E-2</v>
      </c>
    </row>
    <row r="52" spans="2:7" x14ac:dyDescent="0.25">
      <c r="B52" s="29">
        <v>4</v>
      </c>
      <c r="C52" s="29" t="s">
        <v>39</v>
      </c>
      <c r="D52" s="29">
        <v>67</v>
      </c>
      <c r="E52" s="29">
        <v>0</v>
      </c>
      <c r="F52" s="29">
        <v>67</v>
      </c>
      <c r="G52" s="62">
        <v>1.4E-2</v>
      </c>
    </row>
    <row r="53" spans="2:7" x14ac:dyDescent="0.25">
      <c r="B53" s="29">
        <v>5</v>
      </c>
      <c r="C53" s="29" t="s">
        <v>40</v>
      </c>
      <c r="D53" s="29">
        <v>51</v>
      </c>
      <c r="E53" s="29">
        <v>0</v>
      </c>
      <c r="F53" s="29">
        <v>51</v>
      </c>
      <c r="G53" s="62">
        <v>1.0999999999999999E-2</v>
      </c>
    </row>
    <row r="54" spans="2:7" x14ac:dyDescent="0.25">
      <c r="B54" s="50" t="s">
        <v>10</v>
      </c>
      <c r="C54" s="49"/>
      <c r="D54" s="49"/>
      <c r="E54" s="49"/>
      <c r="F54" s="49"/>
      <c r="G54" s="49"/>
    </row>
    <row r="55" spans="2:7" x14ac:dyDescent="0.25">
      <c r="B55" s="49"/>
      <c r="C55" s="50" t="s">
        <v>20</v>
      </c>
      <c r="D55" s="59" t="s">
        <v>21</v>
      </c>
      <c r="E55" s="59" t="s">
        <v>22</v>
      </c>
      <c r="F55" s="50" t="s">
        <v>23</v>
      </c>
      <c r="G55" s="50" t="s">
        <v>24</v>
      </c>
    </row>
    <row r="56" spans="2:7" x14ac:dyDescent="0.25">
      <c r="B56" s="49">
        <v>1</v>
      </c>
      <c r="C56" s="49" t="s">
        <v>41</v>
      </c>
      <c r="D56" s="49">
        <v>191</v>
      </c>
      <c r="E56" s="49">
        <v>5</v>
      </c>
      <c r="F56" s="49">
        <f>D56+E56</f>
        <v>196</v>
      </c>
      <c r="G56" s="63">
        <v>4.1000000000000002E-2</v>
      </c>
    </row>
    <row r="57" spans="2:7" x14ac:dyDescent="0.25">
      <c r="B57" s="49">
        <v>2</v>
      </c>
      <c r="C57" s="49" t="s">
        <v>42</v>
      </c>
      <c r="D57" s="49">
        <v>142</v>
      </c>
      <c r="E57" s="49">
        <v>11</v>
      </c>
      <c r="F57" s="49">
        <f t="shared" ref="F57:F60" si="1">D57+E57</f>
        <v>153</v>
      </c>
      <c r="G57" s="63">
        <v>3.2000000000000001E-2</v>
      </c>
    </row>
    <row r="58" spans="2:7" x14ac:dyDescent="0.25">
      <c r="B58" s="49">
        <v>3</v>
      </c>
      <c r="C58" s="49" t="s">
        <v>43</v>
      </c>
      <c r="D58" s="49">
        <v>129</v>
      </c>
      <c r="E58" s="49">
        <v>7</v>
      </c>
      <c r="F58" s="49">
        <f t="shared" si="1"/>
        <v>136</v>
      </c>
      <c r="G58" s="63">
        <v>2.9000000000000001E-2</v>
      </c>
    </row>
    <row r="59" spans="2:7" x14ac:dyDescent="0.25">
      <c r="B59" s="49">
        <v>4</v>
      </c>
      <c r="C59" s="49" t="s">
        <v>44</v>
      </c>
      <c r="D59" s="49">
        <v>93</v>
      </c>
      <c r="E59" s="49">
        <v>4</v>
      </c>
      <c r="F59" s="49">
        <f t="shared" si="1"/>
        <v>97</v>
      </c>
      <c r="G59" s="63">
        <v>0.02</v>
      </c>
    </row>
    <row r="60" spans="2:7" x14ac:dyDescent="0.25">
      <c r="B60" s="49">
        <v>5</v>
      </c>
      <c r="C60" s="49" t="s">
        <v>45</v>
      </c>
      <c r="D60" s="49">
        <v>68</v>
      </c>
      <c r="E60" s="49">
        <v>3</v>
      </c>
      <c r="F60" s="49">
        <f t="shared" si="1"/>
        <v>71</v>
      </c>
      <c r="G60" s="63">
        <v>1.4999999999999999E-2</v>
      </c>
    </row>
  </sheetData>
  <mergeCells count="5">
    <mergeCell ref="B22:C22"/>
    <mergeCell ref="B11:C11"/>
    <mergeCell ref="J11:K11"/>
    <mergeCell ref="J22:K22"/>
    <mergeCell ref="B29:C29"/>
  </mergeCells>
  <pageMargins left="0.7" right="0.7" top="0.75" bottom="0.75" header="0.3" footer="0.3"/>
  <pageSetup paperSize="9" scale="60" orientation="landscape" horizontalDpi="4294967293"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B8B27-DCF9-4016-9600-95C006FEC07E}">
  <dimension ref="A1:K199"/>
  <sheetViews>
    <sheetView zoomScale="80" zoomScaleNormal="80" workbookViewId="0">
      <selection activeCell="O28" sqref="O28"/>
    </sheetView>
  </sheetViews>
  <sheetFormatPr defaultRowHeight="15" x14ac:dyDescent="0.25"/>
  <cols>
    <col min="1" max="1" width="4" customWidth="1"/>
    <col min="2" max="2" width="30.28515625" customWidth="1"/>
    <col min="3" max="3" width="9.140625" customWidth="1"/>
    <col min="4" max="4" width="3.140625" hidden="1" customWidth="1"/>
    <col min="5" max="5" width="6.85546875" customWidth="1"/>
    <col min="7" max="7" width="38.85546875" customWidth="1"/>
    <col min="9" max="9" width="42.28515625" customWidth="1"/>
    <col min="13" max="13" width="26.7109375" bestFit="1" customWidth="1"/>
  </cols>
  <sheetData>
    <row r="1" spans="1:9" ht="18.75" x14ac:dyDescent="0.3">
      <c r="A1" s="6" t="s">
        <v>46</v>
      </c>
      <c r="B1" s="28"/>
      <c r="C1" s="28"/>
      <c r="D1" s="28"/>
      <c r="E1" s="28"/>
    </row>
    <row r="2" spans="1:9" ht="18.75" x14ac:dyDescent="0.3">
      <c r="A2" s="34"/>
      <c r="B2" s="28"/>
      <c r="C2" s="28"/>
      <c r="D2" s="28"/>
      <c r="E2" s="28"/>
    </row>
    <row r="3" spans="1:9" x14ac:dyDescent="0.25">
      <c r="A3" s="28"/>
      <c r="B3" s="93" t="s">
        <v>6</v>
      </c>
      <c r="C3" s="92"/>
      <c r="D3" s="92"/>
      <c r="E3" s="92"/>
    </row>
    <row r="4" spans="1:9" x14ac:dyDescent="0.25">
      <c r="B4" s="32" t="s">
        <v>47</v>
      </c>
      <c r="C4" s="64">
        <v>111</v>
      </c>
      <c r="D4" s="2" t="s">
        <v>48</v>
      </c>
      <c r="E4" s="4">
        <f t="shared" ref="E4:E35" si="0">C4/C$199</f>
        <v>4.673684210526316E-2</v>
      </c>
    </row>
    <row r="5" spans="1:9" x14ac:dyDescent="0.25">
      <c r="B5" s="32" t="s">
        <v>49</v>
      </c>
      <c r="C5" s="64">
        <v>85</v>
      </c>
      <c r="D5" s="2" t="s">
        <v>48</v>
      </c>
      <c r="E5" s="4">
        <f t="shared" si="0"/>
        <v>3.5789473684210524E-2</v>
      </c>
    </row>
    <row r="6" spans="1:9" x14ac:dyDescent="0.25">
      <c r="B6" s="32" t="s">
        <v>50</v>
      </c>
      <c r="C6" s="64">
        <v>65</v>
      </c>
      <c r="D6" s="2" t="s">
        <v>48</v>
      </c>
      <c r="E6" s="4">
        <f t="shared" si="0"/>
        <v>2.736842105263158E-2</v>
      </c>
    </row>
    <row r="7" spans="1:9" x14ac:dyDescent="0.25">
      <c r="B7" s="32" t="s">
        <v>51</v>
      </c>
      <c r="C7" s="64">
        <v>47</v>
      </c>
      <c r="D7" s="2" t="s">
        <v>48</v>
      </c>
      <c r="E7" s="4">
        <f t="shared" si="0"/>
        <v>1.9789473684210527E-2</v>
      </c>
    </row>
    <row r="8" spans="1:9" x14ac:dyDescent="0.25">
      <c r="B8" s="32" t="s">
        <v>52</v>
      </c>
      <c r="C8" s="64">
        <v>38</v>
      </c>
      <c r="D8" s="2" t="s">
        <v>48</v>
      </c>
      <c r="E8" s="4">
        <f t="shared" si="0"/>
        <v>1.6E-2</v>
      </c>
    </row>
    <row r="9" spans="1:9" x14ac:dyDescent="0.25">
      <c r="B9" s="32" t="s">
        <v>53</v>
      </c>
      <c r="C9" s="64">
        <v>28</v>
      </c>
      <c r="D9" s="2" t="s">
        <v>48</v>
      </c>
      <c r="E9" s="4">
        <f t="shared" si="0"/>
        <v>1.1789473684210527E-2</v>
      </c>
    </row>
    <row r="10" spans="1:9" x14ac:dyDescent="0.25">
      <c r="B10" s="32" t="s">
        <v>54</v>
      </c>
      <c r="C10" s="64">
        <v>27</v>
      </c>
      <c r="D10" s="2" t="s">
        <v>48</v>
      </c>
      <c r="E10" s="4">
        <f t="shared" si="0"/>
        <v>1.136842105263158E-2</v>
      </c>
      <c r="I10" s="28"/>
    </row>
    <row r="11" spans="1:9" x14ac:dyDescent="0.25">
      <c r="B11" s="32" t="s">
        <v>55</v>
      </c>
      <c r="C11" s="64">
        <v>23</v>
      </c>
      <c r="D11" s="2" t="s">
        <v>48</v>
      </c>
      <c r="E11" s="4">
        <f t="shared" si="0"/>
        <v>9.6842105263157899E-3</v>
      </c>
      <c r="I11" s="28"/>
    </row>
    <row r="12" spans="1:9" x14ac:dyDescent="0.25">
      <c r="B12" s="32" t="s">
        <v>56</v>
      </c>
      <c r="C12" s="64">
        <v>22</v>
      </c>
      <c r="D12" s="2" t="s">
        <v>48</v>
      </c>
      <c r="E12" s="4">
        <f t="shared" si="0"/>
        <v>9.2631578947368429E-3</v>
      </c>
      <c r="I12" s="28"/>
    </row>
    <row r="13" spans="1:9" x14ac:dyDescent="0.25">
      <c r="B13" s="32" t="s">
        <v>57</v>
      </c>
      <c r="C13" s="64">
        <v>20</v>
      </c>
      <c r="D13" s="2" t="s">
        <v>48</v>
      </c>
      <c r="E13" s="4">
        <f t="shared" si="0"/>
        <v>8.4210526315789472E-3</v>
      </c>
      <c r="I13" s="28"/>
    </row>
    <row r="14" spans="1:9" x14ac:dyDescent="0.25">
      <c r="B14" s="32" t="s">
        <v>58</v>
      </c>
      <c r="C14" s="64">
        <v>18</v>
      </c>
      <c r="D14" s="2" t="s">
        <v>48</v>
      </c>
      <c r="E14" s="4">
        <f t="shared" si="0"/>
        <v>7.5789473684210523E-3</v>
      </c>
      <c r="I14" s="28"/>
    </row>
    <row r="15" spans="1:9" x14ac:dyDescent="0.25">
      <c r="B15" s="32" t="s">
        <v>59</v>
      </c>
      <c r="C15" s="64">
        <v>17</v>
      </c>
      <c r="D15" s="2" t="s">
        <v>48</v>
      </c>
      <c r="E15" s="4">
        <f t="shared" si="0"/>
        <v>7.1578947368421053E-3</v>
      </c>
      <c r="I15" s="1"/>
    </row>
    <row r="16" spans="1:9" x14ac:dyDescent="0.25">
      <c r="B16" s="32" t="s">
        <v>60</v>
      </c>
      <c r="C16" s="64">
        <v>17</v>
      </c>
      <c r="D16" s="2" t="s">
        <v>48</v>
      </c>
      <c r="E16" s="4">
        <f t="shared" si="0"/>
        <v>7.1578947368421053E-3</v>
      </c>
      <c r="I16" s="28"/>
    </row>
    <row r="17" spans="2:11" x14ac:dyDescent="0.25">
      <c r="B17" s="32" t="s">
        <v>61</v>
      </c>
      <c r="C17" s="64">
        <v>16</v>
      </c>
      <c r="D17" s="2" t="s">
        <v>48</v>
      </c>
      <c r="E17" s="4">
        <f t="shared" si="0"/>
        <v>6.7368421052631583E-3</v>
      </c>
      <c r="I17" s="1"/>
    </row>
    <row r="18" spans="2:11" x14ac:dyDescent="0.25">
      <c r="B18" s="32" t="s">
        <v>62</v>
      </c>
      <c r="C18" s="64">
        <v>15</v>
      </c>
      <c r="D18" s="2" t="s">
        <v>48</v>
      </c>
      <c r="E18" s="4">
        <f t="shared" si="0"/>
        <v>6.3157894736842104E-3</v>
      </c>
      <c r="I18" s="1"/>
    </row>
    <row r="19" spans="2:11" x14ac:dyDescent="0.25">
      <c r="B19" s="32" t="s">
        <v>63</v>
      </c>
      <c r="C19" s="64">
        <v>13</v>
      </c>
      <c r="D19" s="2" t="s">
        <v>48</v>
      </c>
      <c r="E19" s="4">
        <f t="shared" si="0"/>
        <v>5.4736842105263155E-3</v>
      </c>
      <c r="I19" s="28"/>
    </row>
    <row r="20" spans="2:11" x14ac:dyDescent="0.25">
      <c r="B20" s="32" t="s">
        <v>64</v>
      </c>
      <c r="C20" s="64">
        <v>11</v>
      </c>
      <c r="D20" s="2" t="s">
        <v>48</v>
      </c>
      <c r="E20" s="4">
        <f t="shared" si="0"/>
        <v>4.6315789473684215E-3</v>
      </c>
      <c r="I20" s="1"/>
    </row>
    <row r="21" spans="2:11" x14ac:dyDescent="0.25">
      <c r="B21" s="32" t="s">
        <v>65</v>
      </c>
      <c r="C21" s="64">
        <v>11</v>
      </c>
      <c r="D21" s="2" t="s">
        <v>48</v>
      </c>
      <c r="E21" s="4">
        <f t="shared" si="0"/>
        <v>4.6315789473684215E-3</v>
      </c>
      <c r="I21" s="28"/>
    </row>
    <row r="22" spans="2:11" x14ac:dyDescent="0.25">
      <c r="B22" s="32" t="s">
        <v>66</v>
      </c>
      <c r="C22" s="64">
        <v>11</v>
      </c>
      <c r="D22" s="2" t="s">
        <v>48</v>
      </c>
      <c r="E22" s="4">
        <f t="shared" si="0"/>
        <v>4.6315789473684215E-3</v>
      </c>
      <c r="I22" s="1"/>
    </row>
    <row r="23" spans="2:11" x14ac:dyDescent="0.25">
      <c r="B23" s="32" t="s">
        <v>67</v>
      </c>
      <c r="C23" s="64">
        <v>9</v>
      </c>
      <c r="D23" s="2" t="s">
        <v>48</v>
      </c>
      <c r="E23" s="4">
        <f t="shared" si="0"/>
        <v>3.7894736842105261E-3</v>
      </c>
    </row>
    <row r="24" spans="2:11" x14ac:dyDescent="0.25">
      <c r="B24" s="32" t="s">
        <v>68</v>
      </c>
      <c r="C24" s="64">
        <v>7</v>
      </c>
      <c r="D24" s="2" t="s">
        <v>48</v>
      </c>
      <c r="E24" s="4">
        <f t="shared" si="0"/>
        <v>2.9473684210526317E-3</v>
      </c>
    </row>
    <row r="25" spans="2:11" x14ac:dyDescent="0.25">
      <c r="B25" s="32" t="s">
        <v>69</v>
      </c>
      <c r="C25" s="64">
        <v>7</v>
      </c>
      <c r="D25" s="2" t="s">
        <v>48</v>
      </c>
      <c r="E25" s="4">
        <f t="shared" si="0"/>
        <v>2.9473684210526317E-3</v>
      </c>
      <c r="G25" s="30" t="s">
        <v>70</v>
      </c>
      <c r="H25" s="33"/>
      <c r="I25" s="33"/>
      <c r="J25" s="29"/>
      <c r="K25" s="30"/>
    </row>
    <row r="26" spans="2:11" x14ac:dyDescent="0.25">
      <c r="B26" s="32" t="s">
        <v>71</v>
      </c>
      <c r="C26" s="64">
        <v>6</v>
      </c>
      <c r="D26" s="2" t="s">
        <v>48</v>
      </c>
      <c r="E26" s="4">
        <f t="shared" si="0"/>
        <v>2.5263157894736842E-3</v>
      </c>
      <c r="G26" s="33" t="s">
        <v>72</v>
      </c>
      <c r="H26" s="33"/>
      <c r="I26" s="33"/>
      <c r="J26" s="29">
        <v>744</v>
      </c>
      <c r="K26" s="51">
        <v>0.32221741013425725</v>
      </c>
    </row>
    <row r="27" spans="2:11" x14ac:dyDescent="0.25">
      <c r="B27" s="32" t="s">
        <v>73</v>
      </c>
      <c r="C27" s="64">
        <v>6</v>
      </c>
      <c r="D27" s="2" t="s">
        <v>48</v>
      </c>
      <c r="E27" s="4">
        <f t="shared" si="0"/>
        <v>2.5263157894736842E-3</v>
      </c>
      <c r="G27" s="33" t="s">
        <v>9</v>
      </c>
      <c r="H27" s="33"/>
      <c r="I27" s="33"/>
      <c r="J27" s="29">
        <v>502</v>
      </c>
      <c r="K27" s="51">
        <v>0.21741013425725422</v>
      </c>
    </row>
    <row r="28" spans="2:11" x14ac:dyDescent="0.25">
      <c r="B28" s="32" t="s">
        <v>74</v>
      </c>
      <c r="C28" s="64">
        <v>6</v>
      </c>
      <c r="D28" s="2" t="s">
        <v>48</v>
      </c>
      <c r="E28" s="4">
        <f t="shared" si="0"/>
        <v>2.5263157894736842E-3</v>
      </c>
      <c r="G28" s="33" t="s">
        <v>75</v>
      </c>
      <c r="H28" s="33"/>
      <c r="I28" s="33"/>
      <c r="J28" s="29">
        <v>531</v>
      </c>
      <c r="K28" s="51">
        <v>0.2299696838458207</v>
      </c>
    </row>
    <row r="29" spans="2:11" x14ac:dyDescent="0.25">
      <c r="B29" s="32" t="s">
        <v>76</v>
      </c>
      <c r="C29" s="64">
        <v>5</v>
      </c>
      <c r="D29" s="2" t="s">
        <v>48</v>
      </c>
      <c r="E29" s="4">
        <f t="shared" si="0"/>
        <v>2.1052631578947368E-3</v>
      </c>
      <c r="G29" s="33" t="s">
        <v>8</v>
      </c>
      <c r="H29" s="33"/>
      <c r="I29" s="33"/>
      <c r="J29" s="29">
        <v>339</v>
      </c>
      <c r="K29" s="51">
        <v>0.14681680381117368</v>
      </c>
    </row>
    <row r="30" spans="2:11" x14ac:dyDescent="0.25">
      <c r="B30" s="32" t="s">
        <v>77</v>
      </c>
      <c r="C30" s="64">
        <v>5</v>
      </c>
      <c r="D30" s="2" t="s">
        <v>48</v>
      </c>
      <c r="E30" s="4">
        <f t="shared" si="0"/>
        <v>2.1052631578947368E-3</v>
      </c>
      <c r="G30" s="33" t="s">
        <v>7</v>
      </c>
      <c r="H30" s="33"/>
      <c r="I30" s="33"/>
      <c r="J30" s="29">
        <v>193</v>
      </c>
      <c r="K30" s="51">
        <v>8.3585967951494158E-2</v>
      </c>
    </row>
    <row r="31" spans="2:11" x14ac:dyDescent="0.25">
      <c r="B31" s="32" t="s">
        <v>78</v>
      </c>
      <c r="C31" s="64">
        <v>5</v>
      </c>
      <c r="D31" s="2" t="s">
        <v>48</v>
      </c>
      <c r="E31" s="4">
        <f t="shared" si="0"/>
        <v>2.1052631578947368E-3</v>
      </c>
      <c r="G31" s="29"/>
      <c r="H31" s="29"/>
      <c r="I31" s="29"/>
      <c r="J31" s="33">
        <v>2309</v>
      </c>
      <c r="K31" s="125">
        <v>1</v>
      </c>
    </row>
    <row r="32" spans="2:11" x14ac:dyDescent="0.25">
      <c r="B32" s="32" t="s">
        <v>79</v>
      </c>
      <c r="C32" s="64">
        <v>4</v>
      </c>
      <c r="D32" s="2" t="s">
        <v>48</v>
      </c>
      <c r="E32" s="4">
        <f t="shared" si="0"/>
        <v>1.6842105263157896E-3</v>
      </c>
      <c r="I32" s="28"/>
    </row>
    <row r="33" spans="2:9" x14ac:dyDescent="0.25">
      <c r="B33" s="32" t="s">
        <v>80</v>
      </c>
      <c r="C33" s="64">
        <v>4</v>
      </c>
      <c r="D33" s="2" t="s">
        <v>48</v>
      </c>
      <c r="E33" s="4">
        <f t="shared" si="0"/>
        <v>1.6842105263157896E-3</v>
      </c>
      <c r="I33" s="28"/>
    </row>
    <row r="34" spans="2:9" x14ac:dyDescent="0.25">
      <c r="B34" s="32" t="s">
        <v>81</v>
      </c>
      <c r="C34" s="64">
        <v>4</v>
      </c>
      <c r="D34" s="2" t="s">
        <v>48</v>
      </c>
      <c r="E34" s="4">
        <f t="shared" si="0"/>
        <v>1.6842105263157896E-3</v>
      </c>
      <c r="I34" s="28"/>
    </row>
    <row r="35" spans="2:9" x14ac:dyDescent="0.25">
      <c r="B35" s="32" t="s">
        <v>82</v>
      </c>
      <c r="C35" s="64">
        <v>3</v>
      </c>
      <c r="D35" s="2" t="s">
        <v>48</v>
      </c>
      <c r="E35" s="4">
        <f t="shared" si="0"/>
        <v>1.2631578947368421E-3</v>
      </c>
      <c r="I35" s="28"/>
    </row>
    <row r="36" spans="2:9" x14ac:dyDescent="0.25">
      <c r="B36" s="32" t="s">
        <v>83</v>
      </c>
      <c r="C36" s="64">
        <v>3</v>
      </c>
      <c r="D36" s="2" t="s">
        <v>48</v>
      </c>
      <c r="E36" s="4">
        <f t="shared" ref="E36:E67" si="1">C36/C$199</f>
        <v>1.2631578947368421E-3</v>
      </c>
      <c r="I36" s="28"/>
    </row>
    <row r="37" spans="2:9" x14ac:dyDescent="0.25">
      <c r="B37" s="32" t="s">
        <v>84</v>
      </c>
      <c r="C37" s="64">
        <v>3</v>
      </c>
      <c r="D37" s="2" t="s">
        <v>48</v>
      </c>
      <c r="E37" s="4">
        <f t="shared" si="1"/>
        <v>1.2631578947368421E-3</v>
      </c>
      <c r="I37" s="28"/>
    </row>
    <row r="38" spans="2:9" x14ac:dyDescent="0.25">
      <c r="B38" s="32" t="s">
        <v>85</v>
      </c>
      <c r="C38" s="64">
        <v>3</v>
      </c>
      <c r="D38" s="2" t="s">
        <v>48</v>
      </c>
      <c r="E38" s="4">
        <f t="shared" si="1"/>
        <v>1.2631578947368421E-3</v>
      </c>
    </row>
    <row r="39" spans="2:9" x14ac:dyDescent="0.25">
      <c r="B39" s="32" t="s">
        <v>86</v>
      </c>
      <c r="C39" s="64">
        <v>3</v>
      </c>
      <c r="D39" s="2" t="s">
        <v>48</v>
      </c>
      <c r="E39" s="4">
        <f t="shared" si="1"/>
        <v>1.2631578947368421E-3</v>
      </c>
    </row>
    <row r="40" spans="2:9" x14ac:dyDescent="0.25">
      <c r="B40" s="32" t="s">
        <v>87</v>
      </c>
      <c r="C40" s="64">
        <v>3</v>
      </c>
      <c r="D40" s="2" t="s">
        <v>48</v>
      </c>
      <c r="E40" s="4">
        <f t="shared" si="1"/>
        <v>1.2631578947368421E-3</v>
      </c>
    </row>
    <row r="41" spans="2:9" x14ac:dyDescent="0.25">
      <c r="B41" s="32" t="s">
        <v>88</v>
      </c>
      <c r="C41" s="64">
        <v>3</v>
      </c>
      <c r="D41" s="2" t="s">
        <v>48</v>
      </c>
      <c r="E41" s="4">
        <f t="shared" si="1"/>
        <v>1.2631578947368421E-3</v>
      </c>
    </row>
    <row r="42" spans="2:9" x14ac:dyDescent="0.25">
      <c r="B42" s="32" t="s">
        <v>89</v>
      </c>
      <c r="C42" s="64">
        <v>3</v>
      </c>
      <c r="D42" s="2" t="s">
        <v>48</v>
      </c>
      <c r="E42" s="4">
        <f t="shared" si="1"/>
        <v>1.2631578947368421E-3</v>
      </c>
    </row>
    <row r="43" spans="2:9" x14ac:dyDescent="0.25">
      <c r="B43" s="32" t="s">
        <v>90</v>
      </c>
      <c r="C43" s="64">
        <v>2</v>
      </c>
      <c r="D43" s="2" t="s">
        <v>48</v>
      </c>
      <c r="E43" s="4">
        <f t="shared" si="1"/>
        <v>8.4210526315789478E-4</v>
      </c>
    </row>
    <row r="44" spans="2:9" x14ac:dyDescent="0.25">
      <c r="B44" s="32" t="s">
        <v>91</v>
      </c>
      <c r="C44" s="64">
        <v>2</v>
      </c>
      <c r="D44" s="2" t="s">
        <v>48</v>
      </c>
      <c r="E44" s="4">
        <f t="shared" si="1"/>
        <v>8.4210526315789478E-4</v>
      </c>
    </row>
    <row r="45" spans="2:9" x14ac:dyDescent="0.25">
      <c r="B45" s="32" t="s">
        <v>92</v>
      </c>
      <c r="C45" s="64">
        <v>2</v>
      </c>
      <c r="D45" s="2" t="s">
        <v>48</v>
      </c>
      <c r="E45" s="4">
        <f t="shared" si="1"/>
        <v>8.4210526315789478E-4</v>
      </c>
    </row>
    <row r="46" spans="2:9" x14ac:dyDescent="0.25">
      <c r="B46" s="32" t="s">
        <v>93</v>
      </c>
      <c r="C46" s="64">
        <v>2</v>
      </c>
      <c r="D46" s="2" t="s">
        <v>48</v>
      </c>
      <c r="E46" s="4">
        <f t="shared" si="1"/>
        <v>8.4210526315789478E-4</v>
      </c>
    </row>
    <row r="47" spans="2:9" x14ac:dyDescent="0.25">
      <c r="B47" s="32" t="s">
        <v>94</v>
      </c>
      <c r="C47" s="64">
        <v>2</v>
      </c>
      <c r="D47" s="2" t="s">
        <v>48</v>
      </c>
      <c r="E47" s="4">
        <f t="shared" si="1"/>
        <v>8.4210526315789478E-4</v>
      </c>
    </row>
    <row r="48" spans="2:9" x14ac:dyDescent="0.25">
      <c r="B48" s="32" t="s">
        <v>95</v>
      </c>
      <c r="C48" s="64">
        <v>2</v>
      </c>
      <c r="D48" s="2" t="s">
        <v>48</v>
      </c>
      <c r="E48" s="4">
        <f t="shared" si="1"/>
        <v>8.4210526315789478E-4</v>
      </c>
    </row>
    <row r="49" spans="2:5" x14ac:dyDescent="0.25">
      <c r="B49" s="32" t="s">
        <v>96</v>
      </c>
      <c r="C49" s="64">
        <v>2</v>
      </c>
      <c r="D49" s="2" t="s">
        <v>48</v>
      </c>
      <c r="E49" s="4">
        <f t="shared" si="1"/>
        <v>8.4210526315789478E-4</v>
      </c>
    </row>
    <row r="50" spans="2:5" x14ac:dyDescent="0.25">
      <c r="B50" s="32" t="s">
        <v>97</v>
      </c>
      <c r="C50" s="64">
        <v>2</v>
      </c>
      <c r="D50" s="2" t="s">
        <v>48</v>
      </c>
      <c r="E50" s="4">
        <f t="shared" si="1"/>
        <v>8.4210526315789478E-4</v>
      </c>
    </row>
    <row r="51" spans="2:5" x14ac:dyDescent="0.25">
      <c r="B51" s="32" t="s">
        <v>98</v>
      </c>
      <c r="C51" s="64">
        <v>2</v>
      </c>
      <c r="D51" s="2" t="s">
        <v>48</v>
      </c>
      <c r="E51" s="4">
        <f t="shared" si="1"/>
        <v>8.4210526315789478E-4</v>
      </c>
    </row>
    <row r="52" spans="2:5" x14ac:dyDescent="0.25">
      <c r="B52" s="32" t="s">
        <v>99</v>
      </c>
      <c r="C52" s="64">
        <v>2</v>
      </c>
      <c r="D52" s="2" t="s">
        <v>48</v>
      </c>
      <c r="E52" s="4">
        <f t="shared" si="1"/>
        <v>8.4210526315789478E-4</v>
      </c>
    </row>
    <row r="53" spans="2:5" x14ac:dyDescent="0.25">
      <c r="B53" s="32" t="s">
        <v>100</v>
      </c>
      <c r="C53" s="64">
        <v>2</v>
      </c>
      <c r="D53" s="2" t="s">
        <v>48</v>
      </c>
      <c r="E53" s="4">
        <f t="shared" si="1"/>
        <v>8.4210526315789478E-4</v>
      </c>
    </row>
    <row r="54" spans="2:5" x14ac:dyDescent="0.25">
      <c r="B54" s="32" t="s">
        <v>101</v>
      </c>
      <c r="C54" s="64">
        <v>2</v>
      </c>
      <c r="D54" s="2" t="s">
        <v>48</v>
      </c>
      <c r="E54" s="4">
        <f t="shared" si="1"/>
        <v>8.4210526315789478E-4</v>
      </c>
    </row>
    <row r="55" spans="2:5" x14ac:dyDescent="0.25">
      <c r="B55" s="32" t="s">
        <v>102</v>
      </c>
      <c r="C55" s="64">
        <v>2</v>
      </c>
      <c r="D55" s="2" t="s">
        <v>48</v>
      </c>
      <c r="E55" s="4">
        <f t="shared" si="1"/>
        <v>8.4210526315789478E-4</v>
      </c>
    </row>
    <row r="56" spans="2:5" x14ac:dyDescent="0.25">
      <c r="B56" s="32" t="s">
        <v>103</v>
      </c>
      <c r="C56" s="64">
        <v>2</v>
      </c>
      <c r="D56" s="2" t="s">
        <v>48</v>
      </c>
      <c r="E56" s="4">
        <f t="shared" si="1"/>
        <v>8.4210526315789478E-4</v>
      </c>
    </row>
    <row r="57" spans="2:5" x14ac:dyDescent="0.25">
      <c r="B57" s="32" t="s">
        <v>104</v>
      </c>
      <c r="C57" s="64">
        <v>2</v>
      </c>
      <c r="D57" s="2" t="s">
        <v>48</v>
      </c>
      <c r="E57" s="4">
        <f t="shared" si="1"/>
        <v>8.4210526315789478E-4</v>
      </c>
    </row>
    <row r="58" spans="2:5" x14ac:dyDescent="0.25">
      <c r="B58" s="32" t="s">
        <v>105</v>
      </c>
      <c r="C58" s="64">
        <v>1</v>
      </c>
      <c r="D58" s="2" t="s">
        <v>48</v>
      </c>
      <c r="E58" s="4">
        <f t="shared" si="1"/>
        <v>4.2105263157894739E-4</v>
      </c>
    </row>
    <row r="59" spans="2:5" x14ac:dyDescent="0.25">
      <c r="B59" s="32" t="s">
        <v>106</v>
      </c>
      <c r="C59" s="64">
        <v>1</v>
      </c>
      <c r="D59" s="2" t="s">
        <v>48</v>
      </c>
      <c r="E59" s="4">
        <f t="shared" si="1"/>
        <v>4.2105263157894739E-4</v>
      </c>
    </row>
    <row r="60" spans="2:5" x14ac:dyDescent="0.25">
      <c r="B60" s="32" t="s">
        <v>107</v>
      </c>
      <c r="C60" s="64">
        <v>1</v>
      </c>
      <c r="D60" s="2" t="s">
        <v>48</v>
      </c>
      <c r="E60" s="4">
        <f t="shared" si="1"/>
        <v>4.2105263157894739E-4</v>
      </c>
    </row>
    <row r="61" spans="2:5" x14ac:dyDescent="0.25">
      <c r="B61" s="32" t="s">
        <v>108</v>
      </c>
      <c r="C61" s="64">
        <v>1</v>
      </c>
      <c r="D61" s="2" t="s">
        <v>48</v>
      </c>
      <c r="E61" s="4">
        <f t="shared" si="1"/>
        <v>4.2105263157894739E-4</v>
      </c>
    </row>
    <row r="62" spans="2:5" x14ac:dyDescent="0.25">
      <c r="B62" s="32" t="s">
        <v>109</v>
      </c>
      <c r="C62" s="64">
        <v>1</v>
      </c>
      <c r="D62" s="2" t="s">
        <v>48</v>
      </c>
      <c r="E62" s="4">
        <f t="shared" si="1"/>
        <v>4.2105263157894739E-4</v>
      </c>
    </row>
    <row r="63" spans="2:5" x14ac:dyDescent="0.25">
      <c r="B63" s="32" t="s">
        <v>110</v>
      </c>
      <c r="C63" s="64">
        <v>1</v>
      </c>
      <c r="D63" s="2" t="s">
        <v>48</v>
      </c>
      <c r="E63" s="4">
        <f t="shared" si="1"/>
        <v>4.2105263157894739E-4</v>
      </c>
    </row>
    <row r="64" spans="2:5" x14ac:dyDescent="0.25">
      <c r="B64" s="32" t="s">
        <v>111</v>
      </c>
      <c r="C64" s="64">
        <v>1</v>
      </c>
      <c r="D64" s="2" t="s">
        <v>48</v>
      </c>
      <c r="E64" s="4">
        <f t="shared" si="1"/>
        <v>4.2105263157894739E-4</v>
      </c>
    </row>
    <row r="65" spans="2:5" x14ac:dyDescent="0.25">
      <c r="B65" s="32" t="s">
        <v>112</v>
      </c>
      <c r="C65" s="64">
        <v>1</v>
      </c>
      <c r="D65" s="2" t="s">
        <v>48</v>
      </c>
      <c r="E65" s="4">
        <f t="shared" si="1"/>
        <v>4.2105263157894739E-4</v>
      </c>
    </row>
    <row r="66" spans="2:5" x14ac:dyDescent="0.25">
      <c r="B66" s="32" t="s">
        <v>113</v>
      </c>
      <c r="C66" s="64">
        <v>1</v>
      </c>
      <c r="D66" s="2" t="s">
        <v>48</v>
      </c>
      <c r="E66" s="4">
        <f t="shared" si="1"/>
        <v>4.2105263157894739E-4</v>
      </c>
    </row>
    <row r="67" spans="2:5" x14ac:dyDescent="0.25">
      <c r="B67" s="32" t="s">
        <v>114</v>
      </c>
      <c r="C67" s="64">
        <v>1</v>
      </c>
      <c r="D67" s="2" t="s">
        <v>48</v>
      </c>
      <c r="E67" s="4">
        <f t="shared" si="1"/>
        <v>4.2105263157894739E-4</v>
      </c>
    </row>
    <row r="68" spans="2:5" x14ac:dyDescent="0.25">
      <c r="B68" s="32" t="s">
        <v>115</v>
      </c>
      <c r="C68" s="64">
        <v>1</v>
      </c>
      <c r="D68" s="2" t="s">
        <v>48</v>
      </c>
      <c r="E68" s="4">
        <f t="shared" ref="E68:E82" si="2">C68/C$199</f>
        <v>4.2105263157894739E-4</v>
      </c>
    </row>
    <row r="69" spans="2:5" x14ac:dyDescent="0.25">
      <c r="B69" s="32" t="s">
        <v>116</v>
      </c>
      <c r="C69" s="64">
        <v>1</v>
      </c>
      <c r="D69" s="2" t="s">
        <v>48</v>
      </c>
      <c r="E69" s="4">
        <f t="shared" si="2"/>
        <v>4.2105263157894739E-4</v>
      </c>
    </row>
    <row r="70" spans="2:5" x14ac:dyDescent="0.25">
      <c r="B70" s="32" t="s">
        <v>117</v>
      </c>
      <c r="C70" s="64">
        <v>1</v>
      </c>
      <c r="D70" s="2" t="s">
        <v>48</v>
      </c>
      <c r="E70" s="4">
        <f t="shared" si="2"/>
        <v>4.2105263157894739E-4</v>
      </c>
    </row>
    <row r="71" spans="2:5" x14ac:dyDescent="0.25">
      <c r="B71" s="32" t="s">
        <v>118</v>
      </c>
      <c r="C71" s="64">
        <v>1</v>
      </c>
      <c r="D71" s="2" t="s">
        <v>48</v>
      </c>
      <c r="E71" s="4">
        <f t="shared" si="2"/>
        <v>4.2105263157894739E-4</v>
      </c>
    </row>
    <row r="72" spans="2:5" x14ac:dyDescent="0.25">
      <c r="B72" s="32" t="s">
        <v>119</v>
      </c>
      <c r="C72" s="64">
        <v>1</v>
      </c>
      <c r="D72" s="2" t="s">
        <v>48</v>
      </c>
      <c r="E72" s="4">
        <f t="shared" si="2"/>
        <v>4.2105263157894739E-4</v>
      </c>
    </row>
    <row r="73" spans="2:5" x14ac:dyDescent="0.25">
      <c r="B73" s="32" t="s">
        <v>120</v>
      </c>
      <c r="C73" s="64">
        <v>1</v>
      </c>
      <c r="D73" s="2" t="s">
        <v>48</v>
      </c>
      <c r="E73" s="4">
        <f t="shared" si="2"/>
        <v>4.2105263157894739E-4</v>
      </c>
    </row>
    <row r="74" spans="2:5" x14ac:dyDescent="0.25">
      <c r="B74" s="32" t="s">
        <v>121</v>
      </c>
      <c r="C74" s="64">
        <v>1</v>
      </c>
      <c r="D74" s="2" t="s">
        <v>48</v>
      </c>
      <c r="E74" s="4">
        <f t="shared" si="2"/>
        <v>4.2105263157894739E-4</v>
      </c>
    </row>
    <row r="75" spans="2:5" x14ac:dyDescent="0.25">
      <c r="B75" s="32" t="s">
        <v>122</v>
      </c>
      <c r="C75" s="64">
        <v>1</v>
      </c>
      <c r="D75" s="2" t="s">
        <v>48</v>
      </c>
      <c r="E75" s="4">
        <f t="shared" si="2"/>
        <v>4.2105263157894739E-4</v>
      </c>
    </row>
    <row r="76" spans="2:5" x14ac:dyDescent="0.25">
      <c r="B76" s="32" t="s">
        <v>123</v>
      </c>
      <c r="C76" s="64">
        <v>1</v>
      </c>
      <c r="D76" s="2" t="s">
        <v>48</v>
      </c>
      <c r="E76" s="4">
        <f t="shared" si="2"/>
        <v>4.2105263157894739E-4</v>
      </c>
    </row>
    <row r="77" spans="2:5" x14ac:dyDescent="0.25">
      <c r="B77" s="32" t="s">
        <v>124</v>
      </c>
      <c r="C77" s="64">
        <v>1</v>
      </c>
      <c r="D77" s="2" t="s">
        <v>48</v>
      </c>
      <c r="E77" s="4">
        <f t="shared" si="2"/>
        <v>4.2105263157894739E-4</v>
      </c>
    </row>
    <row r="78" spans="2:5" x14ac:dyDescent="0.25">
      <c r="B78" s="32" t="s">
        <v>125</v>
      </c>
      <c r="C78" s="64">
        <v>1</v>
      </c>
      <c r="D78" s="2" t="s">
        <v>48</v>
      </c>
      <c r="E78" s="4">
        <f t="shared" si="2"/>
        <v>4.2105263157894739E-4</v>
      </c>
    </row>
    <row r="79" spans="2:5" x14ac:dyDescent="0.25">
      <c r="B79" s="32" t="s">
        <v>126</v>
      </c>
      <c r="C79" s="64">
        <v>1</v>
      </c>
      <c r="D79" s="2" t="s">
        <v>48</v>
      </c>
      <c r="E79" s="4">
        <f t="shared" si="2"/>
        <v>4.2105263157894739E-4</v>
      </c>
    </row>
    <row r="80" spans="2:5" x14ac:dyDescent="0.25">
      <c r="B80" s="32" t="s">
        <v>127</v>
      </c>
      <c r="C80" s="64">
        <v>1</v>
      </c>
      <c r="D80" s="2" t="s">
        <v>48</v>
      </c>
      <c r="E80" s="4">
        <f t="shared" si="2"/>
        <v>4.2105263157894739E-4</v>
      </c>
    </row>
    <row r="81" spans="2:6" x14ac:dyDescent="0.25">
      <c r="B81" s="32" t="s">
        <v>128</v>
      </c>
      <c r="C81" s="64">
        <v>1</v>
      </c>
      <c r="D81" s="2" t="s">
        <v>48</v>
      </c>
      <c r="E81" s="4">
        <f t="shared" si="2"/>
        <v>4.2105263157894739E-4</v>
      </c>
    </row>
    <row r="82" spans="2:6" x14ac:dyDescent="0.25">
      <c r="B82" s="32" t="s">
        <v>129</v>
      </c>
      <c r="C82" s="64">
        <v>3</v>
      </c>
      <c r="D82" s="2" t="s">
        <v>48</v>
      </c>
      <c r="E82" s="4">
        <f t="shared" si="2"/>
        <v>1.2631578947368421E-3</v>
      </c>
    </row>
    <row r="83" spans="2:6" x14ac:dyDescent="0.25">
      <c r="B83" s="32" t="s">
        <v>130</v>
      </c>
      <c r="C83" s="64">
        <f>SUM(C4:C82)</f>
        <v>744</v>
      </c>
      <c r="D83" s="2"/>
      <c r="E83" s="4">
        <f>SUM(E4:E82)</f>
        <v>0.31326315789473708</v>
      </c>
    </row>
    <row r="84" spans="2:6" x14ac:dyDescent="0.25">
      <c r="B84" s="93" t="s">
        <v>131</v>
      </c>
      <c r="C84" s="93"/>
      <c r="D84" s="49"/>
      <c r="E84" s="94"/>
    </row>
    <row r="85" spans="2:6" x14ac:dyDescent="0.25">
      <c r="B85" s="32" t="s">
        <v>132</v>
      </c>
      <c r="C85" s="64">
        <v>502</v>
      </c>
      <c r="D85" s="2" t="s">
        <v>133</v>
      </c>
      <c r="E85" s="4">
        <f>C85/C$199</f>
        <v>0.21136842105263157</v>
      </c>
    </row>
    <row r="86" spans="2:6" x14ac:dyDescent="0.25">
      <c r="B86" s="32"/>
      <c r="C86" s="64"/>
      <c r="D86" s="2"/>
      <c r="E86" s="4"/>
    </row>
    <row r="87" spans="2:6" x14ac:dyDescent="0.25">
      <c r="B87" s="93" t="s">
        <v>7</v>
      </c>
      <c r="C87" s="93"/>
      <c r="D87" s="49"/>
      <c r="E87" s="94"/>
    </row>
    <row r="88" spans="2:6" x14ac:dyDescent="0.25">
      <c r="B88" s="32" t="s">
        <v>134</v>
      </c>
      <c r="C88" s="64">
        <v>95</v>
      </c>
      <c r="D88" s="2" t="s">
        <v>135</v>
      </c>
      <c r="E88" s="4">
        <f t="shared" ref="E88:E100" si="3">C88/C$199</f>
        <v>0.04</v>
      </c>
    </row>
    <row r="89" spans="2:6" x14ac:dyDescent="0.25">
      <c r="B89" s="32" t="s">
        <v>136</v>
      </c>
      <c r="C89" s="64">
        <v>15</v>
      </c>
      <c r="D89" s="2" t="s">
        <v>135</v>
      </c>
      <c r="E89" s="4">
        <f t="shared" si="3"/>
        <v>6.3157894736842104E-3</v>
      </c>
    </row>
    <row r="90" spans="2:6" x14ac:dyDescent="0.25">
      <c r="B90" s="32" t="s">
        <v>137</v>
      </c>
      <c r="C90" s="64">
        <v>12</v>
      </c>
      <c r="D90" s="2" t="s">
        <v>135</v>
      </c>
      <c r="E90" s="4">
        <f t="shared" si="3"/>
        <v>5.0526315789473685E-3</v>
      </c>
    </row>
    <row r="91" spans="2:6" x14ac:dyDescent="0.25">
      <c r="B91" s="32" t="s">
        <v>138</v>
      </c>
      <c r="C91" s="64">
        <v>11</v>
      </c>
      <c r="D91" s="2" t="s">
        <v>135</v>
      </c>
      <c r="E91" s="4">
        <f t="shared" si="3"/>
        <v>4.6315789473684215E-3</v>
      </c>
    </row>
    <row r="92" spans="2:6" x14ac:dyDescent="0.25">
      <c r="B92" s="32" t="s">
        <v>139</v>
      </c>
      <c r="C92" s="64">
        <v>11</v>
      </c>
      <c r="D92" s="2" t="s">
        <v>135</v>
      </c>
      <c r="E92" s="4">
        <f t="shared" si="3"/>
        <v>4.6315789473684215E-3</v>
      </c>
    </row>
    <row r="93" spans="2:6" x14ac:dyDescent="0.25">
      <c r="B93" s="32" t="s">
        <v>140</v>
      </c>
      <c r="C93" s="64">
        <v>10</v>
      </c>
      <c r="D93" s="2" t="s">
        <v>135</v>
      </c>
      <c r="E93" s="4">
        <f t="shared" si="3"/>
        <v>4.2105263157894736E-3</v>
      </c>
    </row>
    <row r="94" spans="2:6" x14ac:dyDescent="0.25">
      <c r="B94" s="32" t="s">
        <v>141</v>
      </c>
      <c r="C94" s="64">
        <v>7</v>
      </c>
      <c r="D94" s="2" t="s">
        <v>135</v>
      </c>
      <c r="E94" s="4">
        <f t="shared" si="3"/>
        <v>2.9473684210526317E-3</v>
      </c>
      <c r="F94">
        <f>SUM(C82:C95)</f>
        <v>1417</v>
      </c>
    </row>
    <row r="95" spans="2:6" x14ac:dyDescent="0.25">
      <c r="B95" s="32" t="s">
        <v>142</v>
      </c>
      <c r="C95" s="64">
        <v>7</v>
      </c>
      <c r="D95" s="2" t="s">
        <v>135</v>
      </c>
      <c r="E95" s="4">
        <f t="shared" si="3"/>
        <v>2.9473684210526317E-3</v>
      </c>
    </row>
    <row r="96" spans="2:6" x14ac:dyDescent="0.25">
      <c r="B96" s="32" t="s">
        <v>143</v>
      </c>
      <c r="C96" s="64">
        <v>6</v>
      </c>
      <c r="D96" s="2" t="s">
        <v>135</v>
      </c>
      <c r="E96" s="4">
        <f t="shared" si="3"/>
        <v>2.5263157894736842E-3</v>
      </c>
    </row>
    <row r="97" spans="2:5" x14ac:dyDescent="0.25">
      <c r="B97" s="32" t="s">
        <v>144</v>
      </c>
      <c r="C97" s="64">
        <v>9</v>
      </c>
      <c r="D97" s="2" t="s">
        <v>135</v>
      </c>
      <c r="E97" s="4">
        <f t="shared" si="3"/>
        <v>3.7894736842105261E-3</v>
      </c>
    </row>
    <row r="98" spans="2:5" x14ac:dyDescent="0.25">
      <c r="B98" s="32" t="s">
        <v>145</v>
      </c>
      <c r="C98" s="64">
        <v>3</v>
      </c>
      <c r="D98" s="2" t="s">
        <v>135</v>
      </c>
      <c r="E98" s="4">
        <f t="shared" si="3"/>
        <v>1.2631578947368421E-3</v>
      </c>
    </row>
    <row r="99" spans="2:5" x14ac:dyDescent="0.25">
      <c r="B99" s="32" t="s">
        <v>146</v>
      </c>
      <c r="C99" s="64">
        <v>3</v>
      </c>
      <c r="D99" s="2" t="s">
        <v>135</v>
      </c>
      <c r="E99" s="4">
        <f t="shared" si="3"/>
        <v>1.2631578947368421E-3</v>
      </c>
    </row>
    <row r="100" spans="2:5" x14ac:dyDescent="0.25">
      <c r="B100" s="32" t="s">
        <v>147</v>
      </c>
      <c r="C100" s="64">
        <v>4</v>
      </c>
      <c r="D100" s="2" t="s">
        <v>135</v>
      </c>
      <c r="E100" s="4">
        <f t="shared" si="3"/>
        <v>1.6842105263157896E-3</v>
      </c>
    </row>
    <row r="101" spans="2:5" x14ac:dyDescent="0.25">
      <c r="B101" s="32" t="s">
        <v>130</v>
      </c>
      <c r="C101" s="64">
        <f>SUM(C88:C100)</f>
        <v>193</v>
      </c>
      <c r="D101" s="2"/>
      <c r="E101" s="4">
        <f>SUM(E88:E100)</f>
        <v>8.1263157894736843E-2</v>
      </c>
    </row>
    <row r="102" spans="2:5" x14ac:dyDescent="0.25">
      <c r="B102" s="93" t="s">
        <v>148</v>
      </c>
      <c r="C102" s="93"/>
      <c r="D102" s="49"/>
      <c r="E102" s="94"/>
    </row>
    <row r="103" spans="2:5" x14ac:dyDescent="0.25">
      <c r="B103" s="32" t="s">
        <v>149</v>
      </c>
      <c r="C103" s="64">
        <v>45</v>
      </c>
      <c r="D103" s="2" t="s">
        <v>150</v>
      </c>
      <c r="E103" s="4">
        <f>C103/C$199</f>
        <v>1.8947368421052633E-2</v>
      </c>
    </row>
    <row r="104" spans="2:5" x14ac:dyDescent="0.25">
      <c r="B104" s="32" t="s">
        <v>151</v>
      </c>
      <c r="C104" s="64">
        <v>40</v>
      </c>
      <c r="D104" s="2" t="s">
        <v>150</v>
      </c>
      <c r="E104" s="4">
        <f>C104/C$199</f>
        <v>1.6842105263157894E-2</v>
      </c>
    </row>
    <row r="105" spans="2:5" x14ac:dyDescent="0.25">
      <c r="B105" s="32" t="s">
        <v>152</v>
      </c>
      <c r="C105" s="64">
        <v>30</v>
      </c>
      <c r="D105" s="2" t="s">
        <v>150</v>
      </c>
      <c r="E105" s="4">
        <f>C105/C$199</f>
        <v>1.2631578947368421E-2</v>
      </c>
    </row>
    <row r="106" spans="2:5" x14ac:dyDescent="0.25">
      <c r="B106" s="32" t="s">
        <v>153</v>
      </c>
      <c r="C106" s="64">
        <v>29</v>
      </c>
      <c r="D106" s="2" t="s">
        <v>150</v>
      </c>
      <c r="E106" s="4">
        <f t="shared" ref="E106:E138" si="4">C106/C$199</f>
        <v>1.2210526315789474E-2</v>
      </c>
    </row>
    <row r="107" spans="2:5" x14ac:dyDescent="0.25">
      <c r="B107" s="32" t="s">
        <v>154</v>
      </c>
      <c r="C107" s="64">
        <v>24</v>
      </c>
      <c r="D107" s="2" t="s">
        <v>150</v>
      </c>
      <c r="E107" s="4">
        <f t="shared" si="4"/>
        <v>1.0105263157894737E-2</v>
      </c>
    </row>
    <row r="108" spans="2:5" x14ac:dyDescent="0.25">
      <c r="B108" s="32" t="s">
        <v>155</v>
      </c>
      <c r="C108" s="64">
        <v>19</v>
      </c>
      <c r="D108" s="2" t="s">
        <v>150</v>
      </c>
      <c r="E108" s="4">
        <f t="shared" si="4"/>
        <v>8.0000000000000002E-3</v>
      </c>
    </row>
    <row r="109" spans="2:5" x14ac:dyDescent="0.25">
      <c r="B109" s="32" t="s">
        <v>156</v>
      </c>
      <c r="C109" s="64">
        <v>19</v>
      </c>
      <c r="D109" s="2" t="s">
        <v>150</v>
      </c>
      <c r="E109" s="4">
        <f t="shared" si="4"/>
        <v>8.0000000000000002E-3</v>
      </c>
    </row>
    <row r="110" spans="2:5" x14ac:dyDescent="0.25">
      <c r="B110" s="32" t="s">
        <v>157</v>
      </c>
      <c r="C110" s="64">
        <v>16</v>
      </c>
      <c r="D110" s="2" t="s">
        <v>150</v>
      </c>
      <c r="E110" s="4">
        <f t="shared" si="4"/>
        <v>6.7368421052631583E-3</v>
      </c>
    </row>
    <row r="111" spans="2:5" x14ac:dyDescent="0.25">
      <c r="B111" s="32" t="s">
        <v>158</v>
      </c>
      <c r="C111" s="64">
        <v>16</v>
      </c>
      <c r="D111" s="2" t="s">
        <v>150</v>
      </c>
      <c r="E111" s="4">
        <f t="shared" si="4"/>
        <v>6.7368421052631583E-3</v>
      </c>
    </row>
    <row r="112" spans="2:5" x14ac:dyDescent="0.25">
      <c r="B112" s="32" t="s">
        <v>159</v>
      </c>
      <c r="C112" s="64">
        <v>10</v>
      </c>
      <c r="D112" s="2" t="s">
        <v>150</v>
      </c>
      <c r="E112" s="4">
        <f t="shared" si="4"/>
        <v>4.2105263157894736E-3</v>
      </c>
    </row>
    <row r="113" spans="2:5" x14ac:dyDescent="0.25">
      <c r="B113" s="32" t="s">
        <v>160</v>
      </c>
      <c r="C113" s="64">
        <v>8</v>
      </c>
      <c r="D113" s="2" t="s">
        <v>150</v>
      </c>
      <c r="E113" s="4">
        <f t="shared" si="4"/>
        <v>3.3684210526315791E-3</v>
      </c>
    </row>
    <row r="114" spans="2:5" x14ac:dyDescent="0.25">
      <c r="B114" s="32" t="s">
        <v>161</v>
      </c>
      <c r="C114" s="64">
        <v>8</v>
      </c>
      <c r="D114" s="2" t="s">
        <v>150</v>
      </c>
      <c r="E114" s="4">
        <f t="shared" si="4"/>
        <v>3.3684210526315791E-3</v>
      </c>
    </row>
    <row r="115" spans="2:5" x14ac:dyDescent="0.25">
      <c r="B115" s="32" t="s">
        <v>162</v>
      </c>
      <c r="C115" s="64">
        <v>7</v>
      </c>
      <c r="D115" s="2" t="s">
        <v>150</v>
      </c>
      <c r="E115" s="4">
        <f t="shared" si="4"/>
        <v>2.9473684210526317E-3</v>
      </c>
    </row>
    <row r="116" spans="2:5" x14ac:dyDescent="0.25">
      <c r="B116" s="32" t="s">
        <v>163</v>
      </c>
      <c r="C116" s="64">
        <v>6</v>
      </c>
      <c r="D116" s="2" t="s">
        <v>150</v>
      </c>
      <c r="E116" s="4">
        <f t="shared" si="4"/>
        <v>2.5263157894736842E-3</v>
      </c>
    </row>
    <row r="117" spans="2:5" x14ac:dyDescent="0.25">
      <c r="B117" s="32" t="s">
        <v>164</v>
      </c>
      <c r="C117" s="64">
        <v>6</v>
      </c>
      <c r="D117" s="2" t="s">
        <v>150</v>
      </c>
      <c r="E117" s="4">
        <f t="shared" si="4"/>
        <v>2.5263157894736842E-3</v>
      </c>
    </row>
    <row r="118" spans="2:5" x14ac:dyDescent="0.25">
      <c r="B118" s="32" t="s">
        <v>165</v>
      </c>
      <c r="C118" s="64">
        <v>6</v>
      </c>
      <c r="D118" s="2" t="s">
        <v>150</v>
      </c>
      <c r="E118" s="4">
        <f t="shared" si="4"/>
        <v>2.5263157894736842E-3</v>
      </c>
    </row>
    <row r="119" spans="2:5" x14ac:dyDescent="0.25">
      <c r="B119" s="32" t="s">
        <v>166</v>
      </c>
      <c r="C119" s="64">
        <v>6</v>
      </c>
      <c r="D119" s="2" t="s">
        <v>150</v>
      </c>
      <c r="E119" s="4">
        <f t="shared" si="4"/>
        <v>2.5263157894736842E-3</v>
      </c>
    </row>
    <row r="120" spans="2:5" x14ac:dyDescent="0.25">
      <c r="B120" s="32" t="s">
        <v>167</v>
      </c>
      <c r="C120" s="64">
        <v>5</v>
      </c>
      <c r="D120" s="2" t="s">
        <v>150</v>
      </c>
      <c r="E120" s="4">
        <f t="shared" si="4"/>
        <v>2.1052631578947368E-3</v>
      </c>
    </row>
    <row r="121" spans="2:5" x14ac:dyDescent="0.25">
      <c r="B121" s="32" t="s">
        <v>168</v>
      </c>
      <c r="C121" s="64">
        <v>4</v>
      </c>
      <c r="D121" s="2" t="s">
        <v>150</v>
      </c>
      <c r="E121" s="4">
        <f t="shared" si="4"/>
        <v>1.6842105263157896E-3</v>
      </c>
    </row>
    <row r="122" spans="2:5" x14ac:dyDescent="0.25">
      <c r="B122" s="32" t="s">
        <v>169</v>
      </c>
      <c r="C122" s="64">
        <v>4</v>
      </c>
      <c r="D122" s="2" t="s">
        <v>150</v>
      </c>
      <c r="E122" s="4">
        <f t="shared" si="4"/>
        <v>1.6842105263157896E-3</v>
      </c>
    </row>
    <row r="123" spans="2:5" x14ac:dyDescent="0.25">
      <c r="B123" s="32" t="s">
        <v>170</v>
      </c>
      <c r="C123" s="64">
        <v>3</v>
      </c>
      <c r="D123" s="2" t="s">
        <v>150</v>
      </c>
      <c r="E123" s="4">
        <f t="shared" si="4"/>
        <v>1.2631578947368421E-3</v>
      </c>
    </row>
    <row r="124" spans="2:5" x14ac:dyDescent="0.25">
      <c r="B124" s="32" t="s">
        <v>171</v>
      </c>
      <c r="C124" s="64">
        <v>3</v>
      </c>
      <c r="D124" s="2" t="s">
        <v>150</v>
      </c>
      <c r="E124" s="4">
        <f t="shared" si="4"/>
        <v>1.2631578947368421E-3</v>
      </c>
    </row>
    <row r="125" spans="2:5" x14ac:dyDescent="0.25">
      <c r="B125" s="32" t="s">
        <v>172</v>
      </c>
      <c r="C125" s="64">
        <v>2</v>
      </c>
      <c r="D125" s="2" t="s">
        <v>150</v>
      </c>
      <c r="E125" s="4">
        <f t="shared" si="4"/>
        <v>8.4210526315789478E-4</v>
      </c>
    </row>
    <row r="126" spans="2:5" x14ac:dyDescent="0.25">
      <c r="B126" s="32" t="s">
        <v>173</v>
      </c>
      <c r="C126" s="64">
        <v>2</v>
      </c>
      <c r="D126" s="2" t="s">
        <v>150</v>
      </c>
      <c r="E126" s="4">
        <f t="shared" si="4"/>
        <v>8.4210526315789478E-4</v>
      </c>
    </row>
    <row r="127" spans="2:5" x14ac:dyDescent="0.25">
      <c r="B127" s="32" t="s">
        <v>174</v>
      </c>
      <c r="C127" s="64">
        <v>2</v>
      </c>
      <c r="D127" s="2" t="s">
        <v>150</v>
      </c>
      <c r="E127" s="4">
        <f t="shared" si="4"/>
        <v>8.4210526315789478E-4</v>
      </c>
    </row>
    <row r="128" spans="2:5" x14ac:dyDescent="0.25">
      <c r="B128" s="32" t="s">
        <v>175</v>
      </c>
      <c r="C128" s="64">
        <v>2</v>
      </c>
      <c r="D128" s="2" t="s">
        <v>150</v>
      </c>
      <c r="E128" s="4">
        <f t="shared" si="4"/>
        <v>8.4210526315789478E-4</v>
      </c>
    </row>
    <row r="129" spans="2:5" x14ac:dyDescent="0.25">
      <c r="B129" s="32" t="s">
        <v>176</v>
      </c>
      <c r="C129" s="64">
        <v>2</v>
      </c>
      <c r="D129" s="2" t="s">
        <v>150</v>
      </c>
      <c r="E129" s="4">
        <f t="shared" si="4"/>
        <v>8.4210526315789478E-4</v>
      </c>
    </row>
    <row r="130" spans="2:5" x14ac:dyDescent="0.25">
      <c r="B130" s="32" t="s">
        <v>177</v>
      </c>
      <c r="C130" s="64">
        <v>2</v>
      </c>
      <c r="D130" s="2" t="s">
        <v>150</v>
      </c>
      <c r="E130" s="4">
        <f t="shared" si="4"/>
        <v>8.4210526315789478E-4</v>
      </c>
    </row>
    <row r="131" spans="2:5" x14ac:dyDescent="0.25">
      <c r="B131" s="32" t="s">
        <v>178</v>
      </c>
      <c r="C131" s="64">
        <v>2</v>
      </c>
      <c r="D131" s="2" t="s">
        <v>150</v>
      </c>
      <c r="E131" s="4">
        <f t="shared" si="4"/>
        <v>8.4210526315789478E-4</v>
      </c>
    </row>
    <row r="132" spans="2:5" x14ac:dyDescent="0.25">
      <c r="B132" s="32" t="s">
        <v>179</v>
      </c>
      <c r="C132" s="64">
        <v>1</v>
      </c>
      <c r="D132" s="2" t="s">
        <v>150</v>
      </c>
      <c r="E132" s="4">
        <f t="shared" si="4"/>
        <v>4.2105263157894739E-4</v>
      </c>
    </row>
    <row r="133" spans="2:5" x14ac:dyDescent="0.25">
      <c r="B133" s="32" t="s">
        <v>180</v>
      </c>
      <c r="C133" s="64">
        <v>1</v>
      </c>
      <c r="D133" s="2" t="s">
        <v>150</v>
      </c>
      <c r="E133" s="4">
        <f t="shared" si="4"/>
        <v>4.2105263157894739E-4</v>
      </c>
    </row>
    <row r="134" spans="2:5" x14ac:dyDescent="0.25">
      <c r="B134" s="32" t="s">
        <v>181</v>
      </c>
      <c r="C134" s="64">
        <v>1</v>
      </c>
      <c r="D134" s="2" t="s">
        <v>150</v>
      </c>
      <c r="E134" s="4">
        <f>C134/C$199</f>
        <v>4.2105263157894739E-4</v>
      </c>
    </row>
    <row r="135" spans="2:5" x14ac:dyDescent="0.25">
      <c r="B135" s="32" t="s">
        <v>182</v>
      </c>
      <c r="C135" s="64">
        <v>1</v>
      </c>
      <c r="D135" s="2" t="s">
        <v>150</v>
      </c>
      <c r="E135" s="4">
        <f t="shared" si="4"/>
        <v>4.2105263157894739E-4</v>
      </c>
    </row>
    <row r="136" spans="2:5" x14ac:dyDescent="0.25">
      <c r="B136" s="32" t="s">
        <v>183</v>
      </c>
      <c r="C136" s="64">
        <v>1</v>
      </c>
      <c r="D136" s="2" t="s">
        <v>150</v>
      </c>
      <c r="E136" s="4">
        <f t="shared" si="4"/>
        <v>4.2105263157894739E-4</v>
      </c>
    </row>
    <row r="137" spans="2:5" x14ac:dyDescent="0.25">
      <c r="B137" s="32" t="s">
        <v>184</v>
      </c>
      <c r="C137" s="64">
        <v>1</v>
      </c>
      <c r="D137" s="2" t="s">
        <v>150</v>
      </c>
      <c r="E137" s="4">
        <f t="shared" si="4"/>
        <v>4.2105263157894739E-4</v>
      </c>
    </row>
    <row r="138" spans="2:5" x14ac:dyDescent="0.25">
      <c r="B138" s="32" t="s">
        <v>185</v>
      </c>
      <c r="C138" s="64">
        <v>1</v>
      </c>
      <c r="D138" s="2" t="s">
        <v>150</v>
      </c>
      <c r="E138" s="4">
        <f t="shared" si="4"/>
        <v>4.2105263157894739E-4</v>
      </c>
    </row>
    <row r="139" spans="2:5" x14ac:dyDescent="0.25">
      <c r="B139" s="32" t="s">
        <v>186</v>
      </c>
      <c r="C139" s="64">
        <v>1</v>
      </c>
      <c r="D139" s="2" t="s">
        <v>150</v>
      </c>
      <c r="E139" s="4">
        <f t="shared" ref="E139:E142" si="5">C139/C$199</f>
        <v>4.2105263157894739E-4</v>
      </c>
    </row>
    <row r="140" spans="2:5" x14ac:dyDescent="0.25">
      <c r="B140" s="32" t="s">
        <v>187</v>
      </c>
      <c r="C140" s="64">
        <v>1</v>
      </c>
      <c r="D140" s="2" t="s">
        <v>150</v>
      </c>
      <c r="E140" s="4">
        <f t="shared" si="5"/>
        <v>4.2105263157894739E-4</v>
      </c>
    </row>
    <row r="141" spans="2:5" x14ac:dyDescent="0.25">
      <c r="B141" s="32" t="s">
        <v>188</v>
      </c>
      <c r="C141" s="64">
        <v>1</v>
      </c>
      <c r="D141" s="2" t="s">
        <v>150</v>
      </c>
      <c r="E141" s="4">
        <f t="shared" si="5"/>
        <v>4.2105263157894739E-4</v>
      </c>
    </row>
    <row r="142" spans="2:5" x14ac:dyDescent="0.25">
      <c r="B142" s="32" t="s">
        <v>189</v>
      </c>
      <c r="C142" s="64">
        <v>1</v>
      </c>
      <c r="D142" s="2" t="s">
        <v>150</v>
      </c>
      <c r="E142" s="4">
        <f t="shared" si="5"/>
        <v>4.2105263157894739E-4</v>
      </c>
    </row>
    <row r="143" spans="2:5" x14ac:dyDescent="0.25">
      <c r="B143" s="32" t="s">
        <v>130</v>
      </c>
      <c r="C143" s="64">
        <f>SUM(C103:C142)</f>
        <v>339</v>
      </c>
      <c r="D143" s="2"/>
      <c r="E143" s="65">
        <f>SUM(E103:E142)</f>
        <v>0.1427368421052633</v>
      </c>
    </row>
    <row r="144" spans="2:5" x14ac:dyDescent="0.25">
      <c r="B144" s="93" t="s">
        <v>10</v>
      </c>
      <c r="C144" s="93"/>
      <c r="D144" s="49"/>
      <c r="E144" s="49"/>
    </row>
    <row r="145" spans="2:5" x14ac:dyDescent="0.25">
      <c r="B145" s="32" t="s">
        <v>190</v>
      </c>
      <c r="C145" s="64">
        <v>74</v>
      </c>
      <c r="D145" s="2" t="s">
        <v>191</v>
      </c>
      <c r="E145" s="4">
        <f t="shared" ref="E145:E188" si="6">C145/C$199</f>
        <v>3.1157894736842107E-2</v>
      </c>
    </row>
    <row r="146" spans="2:5" x14ac:dyDescent="0.25">
      <c r="B146" s="32" t="s">
        <v>192</v>
      </c>
      <c r="C146" s="64">
        <v>70</v>
      </c>
      <c r="D146" s="2" t="s">
        <v>191</v>
      </c>
      <c r="E146" s="4">
        <f t="shared" si="6"/>
        <v>2.9473684210526315E-2</v>
      </c>
    </row>
    <row r="147" spans="2:5" x14ac:dyDescent="0.25">
      <c r="B147" s="32" t="s">
        <v>193</v>
      </c>
      <c r="C147" s="64">
        <v>66</v>
      </c>
      <c r="D147" s="2" t="s">
        <v>191</v>
      </c>
      <c r="E147" s="4">
        <f t="shared" si="6"/>
        <v>2.7789473684210527E-2</v>
      </c>
    </row>
    <row r="148" spans="2:5" x14ac:dyDescent="0.25">
      <c r="B148" s="32" t="s">
        <v>194</v>
      </c>
      <c r="C148" s="64">
        <v>37</v>
      </c>
      <c r="D148" s="2" t="s">
        <v>191</v>
      </c>
      <c r="E148" s="4">
        <f t="shared" si="6"/>
        <v>1.5578947368421053E-2</v>
      </c>
    </row>
    <row r="149" spans="2:5" x14ac:dyDescent="0.25">
      <c r="B149" s="32" t="s">
        <v>195</v>
      </c>
      <c r="C149" s="64">
        <v>29</v>
      </c>
      <c r="D149" s="2" t="s">
        <v>191</v>
      </c>
      <c r="E149" s="4">
        <f t="shared" si="6"/>
        <v>1.2210526315789474E-2</v>
      </c>
    </row>
    <row r="150" spans="2:5" x14ac:dyDescent="0.25">
      <c r="B150" s="32" t="s">
        <v>196</v>
      </c>
      <c r="C150" s="64">
        <v>27</v>
      </c>
      <c r="D150" s="2" t="s">
        <v>191</v>
      </c>
      <c r="E150" s="4">
        <f t="shared" si="6"/>
        <v>1.136842105263158E-2</v>
      </c>
    </row>
    <row r="151" spans="2:5" x14ac:dyDescent="0.25">
      <c r="B151" s="32" t="s">
        <v>197</v>
      </c>
      <c r="C151" s="64">
        <v>24</v>
      </c>
      <c r="D151" s="2" t="s">
        <v>191</v>
      </c>
      <c r="E151" s="4">
        <f t="shared" si="6"/>
        <v>1.0105263157894737E-2</v>
      </c>
    </row>
    <row r="152" spans="2:5" x14ac:dyDescent="0.25">
      <c r="B152" s="32" t="s">
        <v>198</v>
      </c>
      <c r="C152" s="64">
        <v>22</v>
      </c>
      <c r="D152" s="2" t="s">
        <v>191</v>
      </c>
      <c r="E152" s="4">
        <f t="shared" si="6"/>
        <v>9.2631578947368429E-3</v>
      </c>
    </row>
    <row r="153" spans="2:5" x14ac:dyDescent="0.25">
      <c r="B153" s="32" t="s">
        <v>199</v>
      </c>
      <c r="C153" s="64">
        <v>13</v>
      </c>
      <c r="D153" s="2" t="s">
        <v>191</v>
      </c>
      <c r="E153" s="4">
        <f t="shared" si="6"/>
        <v>5.4736842105263155E-3</v>
      </c>
    </row>
    <row r="154" spans="2:5" x14ac:dyDescent="0.25">
      <c r="B154" s="32" t="s">
        <v>200</v>
      </c>
      <c r="C154" s="64">
        <v>13</v>
      </c>
      <c r="D154" s="2" t="s">
        <v>191</v>
      </c>
      <c r="E154" s="4">
        <f t="shared" si="6"/>
        <v>5.4736842105263155E-3</v>
      </c>
    </row>
    <row r="155" spans="2:5" x14ac:dyDescent="0.25">
      <c r="B155" s="32" t="s">
        <v>201</v>
      </c>
      <c r="C155" s="64">
        <v>13</v>
      </c>
      <c r="D155" s="2" t="s">
        <v>191</v>
      </c>
      <c r="E155" s="4">
        <f t="shared" si="6"/>
        <v>5.4736842105263155E-3</v>
      </c>
    </row>
    <row r="156" spans="2:5" x14ac:dyDescent="0.25">
      <c r="B156" s="32" t="s">
        <v>202</v>
      </c>
      <c r="C156" s="64">
        <v>11</v>
      </c>
      <c r="D156" s="2" t="s">
        <v>191</v>
      </c>
      <c r="E156" s="4">
        <f t="shared" si="6"/>
        <v>4.6315789473684215E-3</v>
      </c>
    </row>
    <row r="157" spans="2:5" x14ac:dyDescent="0.25">
      <c r="B157" s="32" t="s">
        <v>203</v>
      </c>
      <c r="C157" s="64">
        <v>10</v>
      </c>
      <c r="D157" s="2" t="s">
        <v>191</v>
      </c>
      <c r="E157" s="4">
        <f t="shared" si="6"/>
        <v>4.2105263157894736E-3</v>
      </c>
    </row>
    <row r="158" spans="2:5" x14ac:dyDescent="0.25">
      <c r="B158" s="32" t="s">
        <v>204</v>
      </c>
      <c r="C158" s="64">
        <v>9</v>
      </c>
      <c r="D158" s="2" t="s">
        <v>191</v>
      </c>
      <c r="E158" s="4">
        <f t="shared" si="6"/>
        <v>3.7894736842105261E-3</v>
      </c>
    </row>
    <row r="159" spans="2:5" x14ac:dyDescent="0.25">
      <c r="B159" s="32" t="s">
        <v>205</v>
      </c>
      <c r="C159" s="64">
        <v>9</v>
      </c>
      <c r="D159" s="2" t="s">
        <v>191</v>
      </c>
      <c r="E159" s="4">
        <f t="shared" si="6"/>
        <v>3.7894736842105261E-3</v>
      </c>
    </row>
    <row r="160" spans="2:5" x14ac:dyDescent="0.25">
      <c r="B160" s="32" t="s">
        <v>206</v>
      </c>
      <c r="C160" s="64">
        <v>8</v>
      </c>
      <c r="D160" s="2" t="s">
        <v>191</v>
      </c>
      <c r="E160" s="4">
        <f t="shared" si="6"/>
        <v>3.3684210526315791E-3</v>
      </c>
    </row>
    <row r="161" spans="2:5" x14ac:dyDescent="0.25">
      <c r="B161" s="32" t="s">
        <v>207</v>
      </c>
      <c r="C161" s="64">
        <v>7</v>
      </c>
      <c r="D161" s="2" t="s">
        <v>191</v>
      </c>
      <c r="E161" s="4">
        <f t="shared" si="6"/>
        <v>2.9473684210526317E-3</v>
      </c>
    </row>
    <row r="162" spans="2:5" x14ac:dyDescent="0.25">
      <c r="B162" s="32" t="s">
        <v>208</v>
      </c>
      <c r="C162" s="64">
        <v>7</v>
      </c>
      <c r="D162" s="2" t="s">
        <v>191</v>
      </c>
      <c r="E162" s="4">
        <f t="shared" si="6"/>
        <v>2.9473684210526317E-3</v>
      </c>
    </row>
    <row r="163" spans="2:5" x14ac:dyDescent="0.25">
      <c r="B163" s="32" t="s">
        <v>209</v>
      </c>
      <c r="C163" s="64">
        <v>7</v>
      </c>
      <c r="D163" s="2" t="s">
        <v>191</v>
      </c>
      <c r="E163" s="4">
        <f t="shared" si="6"/>
        <v>2.9473684210526317E-3</v>
      </c>
    </row>
    <row r="164" spans="2:5" x14ac:dyDescent="0.25">
      <c r="B164" s="32" t="s">
        <v>210</v>
      </c>
      <c r="C164" s="64">
        <v>6</v>
      </c>
      <c r="D164" s="2" t="s">
        <v>191</v>
      </c>
      <c r="E164" s="4">
        <f t="shared" si="6"/>
        <v>2.5263157894736842E-3</v>
      </c>
    </row>
    <row r="165" spans="2:5" x14ac:dyDescent="0.25">
      <c r="B165" s="32" t="s">
        <v>211</v>
      </c>
      <c r="C165" s="64">
        <v>6</v>
      </c>
      <c r="D165" s="2" t="s">
        <v>191</v>
      </c>
      <c r="E165" s="4">
        <f t="shared" si="6"/>
        <v>2.5263157894736842E-3</v>
      </c>
    </row>
    <row r="166" spans="2:5" x14ac:dyDescent="0.25">
      <c r="B166" s="32" t="s">
        <v>212</v>
      </c>
      <c r="C166" s="64">
        <v>6</v>
      </c>
      <c r="D166" s="2" t="s">
        <v>191</v>
      </c>
      <c r="E166" s="4">
        <f t="shared" si="6"/>
        <v>2.5263157894736842E-3</v>
      </c>
    </row>
    <row r="167" spans="2:5" x14ac:dyDescent="0.25">
      <c r="B167" s="32" t="s">
        <v>213</v>
      </c>
      <c r="C167" s="64">
        <v>6</v>
      </c>
      <c r="D167" s="2" t="s">
        <v>191</v>
      </c>
      <c r="E167" s="4">
        <f t="shared" si="6"/>
        <v>2.5263157894736842E-3</v>
      </c>
    </row>
    <row r="168" spans="2:5" x14ac:dyDescent="0.25">
      <c r="B168" s="32" t="s">
        <v>214</v>
      </c>
      <c r="C168" s="64">
        <v>5</v>
      </c>
      <c r="D168" s="2" t="s">
        <v>191</v>
      </c>
      <c r="E168" s="4">
        <f t="shared" si="6"/>
        <v>2.1052631578947368E-3</v>
      </c>
    </row>
    <row r="169" spans="2:5" x14ac:dyDescent="0.25">
      <c r="B169" s="32" t="s">
        <v>215</v>
      </c>
      <c r="C169" s="64">
        <v>5</v>
      </c>
      <c r="D169" s="2" t="s">
        <v>191</v>
      </c>
      <c r="E169" s="4">
        <f t="shared" si="6"/>
        <v>2.1052631578947368E-3</v>
      </c>
    </row>
    <row r="170" spans="2:5" x14ac:dyDescent="0.25">
      <c r="B170" s="32" t="s">
        <v>216</v>
      </c>
      <c r="C170" s="64">
        <v>5</v>
      </c>
      <c r="D170" s="2" t="s">
        <v>191</v>
      </c>
      <c r="E170" s="4">
        <f t="shared" si="6"/>
        <v>2.1052631578947368E-3</v>
      </c>
    </row>
    <row r="171" spans="2:5" x14ac:dyDescent="0.25">
      <c r="B171" s="32" t="s">
        <v>217</v>
      </c>
      <c r="C171" s="64">
        <v>5</v>
      </c>
      <c r="D171" s="2" t="s">
        <v>191</v>
      </c>
      <c r="E171" s="4">
        <f t="shared" si="6"/>
        <v>2.1052631578947368E-3</v>
      </c>
    </row>
    <row r="172" spans="2:5" x14ac:dyDescent="0.25">
      <c r="B172" s="32" t="s">
        <v>218</v>
      </c>
      <c r="C172" s="64">
        <v>3</v>
      </c>
      <c r="D172" s="2" t="s">
        <v>191</v>
      </c>
      <c r="E172" s="4">
        <f t="shared" si="6"/>
        <v>1.2631578947368421E-3</v>
      </c>
    </row>
    <row r="173" spans="2:5" x14ac:dyDescent="0.25">
      <c r="B173" s="32" t="s">
        <v>219</v>
      </c>
      <c r="C173" s="64">
        <v>3</v>
      </c>
      <c r="D173" s="2" t="s">
        <v>191</v>
      </c>
      <c r="E173" s="4">
        <f t="shared" si="6"/>
        <v>1.2631578947368421E-3</v>
      </c>
    </row>
    <row r="174" spans="2:5" x14ac:dyDescent="0.25">
      <c r="B174" s="32" t="s">
        <v>220</v>
      </c>
      <c r="C174" s="64">
        <v>2</v>
      </c>
      <c r="D174" s="2" t="s">
        <v>191</v>
      </c>
      <c r="E174" s="4">
        <f t="shared" si="6"/>
        <v>8.4210526315789478E-4</v>
      </c>
    </row>
    <row r="175" spans="2:5" x14ac:dyDescent="0.25">
      <c r="B175" s="32" t="s">
        <v>221</v>
      </c>
      <c r="C175" s="64">
        <v>2</v>
      </c>
      <c r="D175" s="2" t="s">
        <v>191</v>
      </c>
      <c r="E175" s="4">
        <f t="shared" si="6"/>
        <v>8.4210526315789478E-4</v>
      </c>
    </row>
    <row r="176" spans="2:5" x14ac:dyDescent="0.25">
      <c r="B176" s="32" t="s">
        <v>222</v>
      </c>
      <c r="C176" s="64">
        <v>2</v>
      </c>
      <c r="D176" s="2" t="s">
        <v>191</v>
      </c>
      <c r="E176" s="4">
        <f t="shared" si="6"/>
        <v>8.4210526315789478E-4</v>
      </c>
    </row>
    <row r="177" spans="2:5" x14ac:dyDescent="0.25">
      <c r="B177" s="32" t="s">
        <v>223</v>
      </c>
      <c r="C177" s="64">
        <v>2</v>
      </c>
      <c r="D177" s="2" t="s">
        <v>191</v>
      </c>
      <c r="E177" s="4">
        <f t="shared" si="6"/>
        <v>8.4210526315789478E-4</v>
      </c>
    </row>
    <row r="178" spans="2:5" x14ac:dyDescent="0.25">
      <c r="B178" s="32" t="s">
        <v>224</v>
      </c>
      <c r="C178" s="64">
        <v>2</v>
      </c>
      <c r="D178" s="2" t="s">
        <v>191</v>
      </c>
      <c r="E178" s="4">
        <f t="shared" si="6"/>
        <v>8.4210526315789478E-4</v>
      </c>
    </row>
    <row r="179" spans="2:5" x14ac:dyDescent="0.25">
      <c r="B179" s="32" t="s">
        <v>225</v>
      </c>
      <c r="C179" s="64">
        <v>2</v>
      </c>
      <c r="D179" s="2" t="s">
        <v>191</v>
      </c>
      <c r="E179" s="4">
        <f t="shared" si="6"/>
        <v>8.4210526315789478E-4</v>
      </c>
    </row>
    <row r="180" spans="2:5" x14ac:dyDescent="0.25">
      <c r="B180" s="32" t="s">
        <v>226</v>
      </c>
      <c r="C180" s="64">
        <v>2</v>
      </c>
      <c r="D180" s="2" t="s">
        <v>191</v>
      </c>
      <c r="E180" s="4">
        <f t="shared" si="6"/>
        <v>8.4210526315789478E-4</v>
      </c>
    </row>
    <row r="181" spans="2:5" x14ac:dyDescent="0.25">
      <c r="B181" s="32" t="s">
        <v>227</v>
      </c>
      <c r="C181" s="64">
        <v>2</v>
      </c>
      <c r="D181" s="2" t="s">
        <v>191</v>
      </c>
      <c r="E181" s="4">
        <f t="shared" si="6"/>
        <v>8.4210526315789478E-4</v>
      </c>
    </row>
    <row r="182" spans="2:5" x14ac:dyDescent="0.25">
      <c r="B182" s="32" t="s">
        <v>228</v>
      </c>
      <c r="C182" s="64">
        <v>2</v>
      </c>
      <c r="D182" s="2" t="s">
        <v>191</v>
      </c>
      <c r="E182" s="4">
        <f t="shared" si="6"/>
        <v>8.4210526315789478E-4</v>
      </c>
    </row>
    <row r="183" spans="2:5" x14ac:dyDescent="0.25">
      <c r="B183" s="32" t="s">
        <v>229</v>
      </c>
      <c r="C183" s="64">
        <v>2</v>
      </c>
      <c r="D183" s="2" t="s">
        <v>191</v>
      </c>
      <c r="E183" s="4">
        <f t="shared" si="6"/>
        <v>8.4210526315789478E-4</v>
      </c>
    </row>
    <row r="184" spans="2:5" x14ac:dyDescent="0.25">
      <c r="B184" s="32" t="s">
        <v>230</v>
      </c>
      <c r="C184" s="64">
        <v>1</v>
      </c>
      <c r="D184" s="2" t="s">
        <v>191</v>
      </c>
      <c r="E184" s="4">
        <f t="shared" si="6"/>
        <v>4.2105263157894739E-4</v>
      </c>
    </row>
    <row r="185" spans="2:5" x14ac:dyDescent="0.25">
      <c r="B185" s="32" t="s">
        <v>231</v>
      </c>
      <c r="C185" s="64">
        <v>1</v>
      </c>
      <c r="D185" s="2" t="s">
        <v>191</v>
      </c>
      <c r="E185" s="4">
        <f t="shared" si="6"/>
        <v>4.2105263157894739E-4</v>
      </c>
    </row>
    <row r="186" spans="2:5" x14ac:dyDescent="0.25">
      <c r="B186" s="32" t="s">
        <v>232</v>
      </c>
      <c r="C186" s="64">
        <v>1</v>
      </c>
      <c r="D186" s="2" t="s">
        <v>191</v>
      </c>
      <c r="E186" s="4">
        <f t="shared" si="6"/>
        <v>4.2105263157894739E-4</v>
      </c>
    </row>
    <row r="187" spans="2:5" x14ac:dyDescent="0.25">
      <c r="B187" s="32" t="s">
        <v>233</v>
      </c>
      <c r="C187" s="64">
        <v>1</v>
      </c>
      <c r="D187" s="2" t="s">
        <v>191</v>
      </c>
      <c r="E187" s="4">
        <f t="shared" si="6"/>
        <v>4.2105263157894739E-4</v>
      </c>
    </row>
    <row r="188" spans="2:5" x14ac:dyDescent="0.25">
      <c r="B188" s="32" t="s">
        <v>234</v>
      </c>
      <c r="C188" s="64">
        <v>1</v>
      </c>
      <c r="D188" s="2" t="s">
        <v>191</v>
      </c>
      <c r="E188" s="4">
        <f t="shared" si="6"/>
        <v>4.2105263157894739E-4</v>
      </c>
    </row>
    <row r="189" spans="2:5" x14ac:dyDescent="0.25">
      <c r="B189" s="32" t="s">
        <v>130</v>
      </c>
      <c r="C189" s="64">
        <f>SUM(C145:C188)</f>
        <v>531</v>
      </c>
      <c r="D189" s="2"/>
      <c r="E189" s="65">
        <f>SUM(E145:E188)</f>
        <v>0.22357894736842127</v>
      </c>
    </row>
    <row r="190" spans="2:5" x14ac:dyDescent="0.25">
      <c r="B190" s="93" t="s">
        <v>235</v>
      </c>
      <c r="C190" s="93"/>
      <c r="D190" s="49"/>
      <c r="E190" s="49"/>
    </row>
    <row r="191" spans="2:5" x14ac:dyDescent="0.25">
      <c r="B191" s="32" t="s">
        <v>236</v>
      </c>
      <c r="C191" s="64">
        <v>34</v>
      </c>
      <c r="D191" s="2" t="s">
        <v>237</v>
      </c>
      <c r="E191" s="4">
        <f t="shared" ref="E191:E197" si="7">C191/C$199</f>
        <v>1.4315789473684211E-2</v>
      </c>
    </row>
    <row r="192" spans="2:5" x14ac:dyDescent="0.25">
      <c r="B192" s="32" t="s">
        <v>238</v>
      </c>
      <c r="C192" s="64">
        <v>18</v>
      </c>
      <c r="D192" s="2" t="s">
        <v>237</v>
      </c>
      <c r="E192" s="4">
        <f t="shared" si="7"/>
        <v>7.5789473684210523E-3</v>
      </c>
    </row>
    <row r="193" spans="2:5" x14ac:dyDescent="0.25">
      <c r="B193" s="32" t="s">
        <v>239</v>
      </c>
      <c r="C193" s="64">
        <v>8</v>
      </c>
      <c r="D193" s="2" t="s">
        <v>237</v>
      </c>
      <c r="E193" s="4">
        <f t="shared" si="7"/>
        <v>3.3684210526315791E-3</v>
      </c>
    </row>
    <row r="194" spans="2:5" x14ac:dyDescent="0.25">
      <c r="B194" s="32" t="s">
        <v>240</v>
      </c>
      <c r="C194" s="64">
        <v>2</v>
      </c>
      <c r="D194" s="2" t="s">
        <v>237</v>
      </c>
      <c r="E194" s="4">
        <f t="shared" si="7"/>
        <v>8.4210526315789478E-4</v>
      </c>
    </row>
    <row r="195" spans="2:5" x14ac:dyDescent="0.25">
      <c r="B195" s="32" t="s">
        <v>241</v>
      </c>
      <c r="C195" s="64">
        <v>2</v>
      </c>
      <c r="D195" s="2" t="s">
        <v>237</v>
      </c>
      <c r="E195" s="4">
        <f t="shared" si="7"/>
        <v>8.4210526315789478E-4</v>
      </c>
    </row>
    <row r="196" spans="2:5" x14ac:dyDescent="0.25">
      <c r="B196" s="32" t="s">
        <v>242</v>
      </c>
      <c r="C196" s="64">
        <v>1</v>
      </c>
      <c r="D196" s="2" t="s">
        <v>237</v>
      </c>
      <c r="E196" s="4">
        <f t="shared" si="7"/>
        <v>4.2105263157894739E-4</v>
      </c>
    </row>
    <row r="197" spans="2:5" x14ac:dyDescent="0.25">
      <c r="B197" s="32" t="s">
        <v>243</v>
      </c>
      <c r="C197" s="64">
        <v>1</v>
      </c>
      <c r="D197" s="2" t="s">
        <v>237</v>
      </c>
      <c r="E197" s="4">
        <f t="shared" si="7"/>
        <v>4.2105263157894739E-4</v>
      </c>
    </row>
    <row r="198" spans="2:5" x14ac:dyDescent="0.25">
      <c r="B198" s="32"/>
      <c r="C198" s="64">
        <f>SUM(C191:C197)</f>
        <v>66</v>
      </c>
      <c r="D198" s="2"/>
      <c r="E198" s="65">
        <f>SUM(E191:E197)</f>
        <v>2.7789473684210524E-2</v>
      </c>
    </row>
    <row r="199" spans="2:5" x14ac:dyDescent="0.25">
      <c r="B199" s="27" t="s">
        <v>244</v>
      </c>
      <c r="C199" s="3">
        <f>C83+C85+C101+C143+C189+C198</f>
        <v>2375</v>
      </c>
      <c r="D199" s="2"/>
      <c r="E199" s="66">
        <f>E83+E85+E101+E143+E189+E198</f>
        <v>1.0000000000000007</v>
      </c>
    </row>
  </sheetData>
  <sortState xmlns:xlrd2="http://schemas.microsoft.com/office/spreadsheetml/2017/richdata2" ref="B145:E188">
    <sortCondition descending="1" ref="C145:C188"/>
  </sortState>
  <pageMargins left="0.7" right="0.7" top="0.75" bottom="0.75" header="0.3" footer="0.3"/>
  <pageSetup paperSize="9" scale="60" orientation="landscape" horizontalDpi="4294967293"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FAF4E-5973-4545-B2DD-EB72CC894A9F}">
  <dimension ref="B1:O189"/>
  <sheetViews>
    <sheetView zoomScale="80" zoomScaleNormal="80" workbookViewId="0">
      <selection activeCell="N39" sqref="N39"/>
    </sheetView>
  </sheetViews>
  <sheetFormatPr defaultRowHeight="15" x14ac:dyDescent="0.25"/>
  <cols>
    <col min="1" max="1" width="2.28515625" customWidth="1"/>
    <col min="2" max="2" width="45" customWidth="1"/>
    <col min="6" max="6" width="8" customWidth="1"/>
    <col min="7" max="7" width="8.28515625" hidden="1" customWidth="1"/>
    <col min="8" max="8" width="6.28515625" customWidth="1"/>
    <col min="9" max="9" width="10.5703125" bestFit="1" customWidth="1"/>
    <col min="10" max="10" width="7.5703125" bestFit="1" customWidth="1"/>
    <col min="11" max="11" width="9.140625" customWidth="1"/>
    <col min="12" max="12" width="20.5703125" customWidth="1"/>
    <col min="13" max="13" width="15.5703125" customWidth="1"/>
    <col min="14" max="15" width="9.140625" customWidth="1"/>
    <col min="16" max="16" width="42.140625" customWidth="1"/>
    <col min="17" max="20" width="9.140625" customWidth="1"/>
    <col min="22" max="22" width="9.140625" customWidth="1"/>
    <col min="23" max="23" width="4.5703125" customWidth="1"/>
    <col min="24" max="24" width="41.28515625" customWidth="1"/>
    <col min="25" max="25" width="4.42578125" customWidth="1"/>
    <col min="26" max="26" width="5.140625" customWidth="1"/>
    <col min="27" max="27" width="5.85546875" customWidth="1"/>
    <col min="28" max="28" width="8.140625" customWidth="1"/>
    <col min="29" max="32" width="9.140625" customWidth="1"/>
    <col min="35" max="35" width="14.140625" customWidth="1"/>
    <col min="36" max="36" width="21" customWidth="1"/>
  </cols>
  <sheetData>
    <row r="1" spans="2:7" ht="18.75" x14ac:dyDescent="0.3">
      <c r="B1" s="6" t="s">
        <v>245</v>
      </c>
    </row>
    <row r="3" spans="2:7" x14ac:dyDescent="0.25">
      <c r="B3" s="50" t="s">
        <v>6</v>
      </c>
      <c r="C3" s="50" t="s">
        <v>246</v>
      </c>
      <c r="D3" s="50" t="s">
        <v>5</v>
      </c>
      <c r="E3" s="95" t="s">
        <v>21</v>
      </c>
      <c r="F3" s="95" t="s">
        <v>22</v>
      </c>
      <c r="G3" s="95" t="s">
        <v>247</v>
      </c>
    </row>
    <row r="4" spans="2:7" x14ac:dyDescent="0.25">
      <c r="B4" s="3" t="s">
        <v>248</v>
      </c>
      <c r="C4" s="2">
        <v>171</v>
      </c>
      <c r="D4" s="4">
        <f t="shared" ref="D4:D67" si="0">(C4/$C$189)</f>
        <v>3.590928181436371E-2</v>
      </c>
      <c r="E4" s="2">
        <v>169</v>
      </c>
      <c r="F4" s="2">
        <v>2</v>
      </c>
      <c r="G4" s="2" t="s">
        <v>48</v>
      </c>
    </row>
    <row r="5" spans="2:7" x14ac:dyDescent="0.25">
      <c r="B5" s="3" t="s">
        <v>249</v>
      </c>
      <c r="C5" s="2">
        <v>136</v>
      </c>
      <c r="D5" s="4">
        <f t="shared" si="0"/>
        <v>2.8559428811423773E-2</v>
      </c>
      <c r="E5" s="2">
        <v>132</v>
      </c>
      <c r="F5" s="2">
        <v>4</v>
      </c>
      <c r="G5" s="2" t="s">
        <v>48</v>
      </c>
    </row>
    <row r="6" spans="2:7" x14ac:dyDescent="0.25">
      <c r="B6" s="3" t="s">
        <v>28</v>
      </c>
      <c r="C6" s="2">
        <v>126</v>
      </c>
      <c r="D6" s="4">
        <f t="shared" si="0"/>
        <v>2.645947081058379E-2</v>
      </c>
      <c r="E6" s="2">
        <v>9</v>
      </c>
      <c r="F6" s="2">
        <v>117</v>
      </c>
      <c r="G6" s="2" t="s">
        <v>48</v>
      </c>
    </row>
    <row r="7" spans="2:7" x14ac:dyDescent="0.25">
      <c r="B7" s="3" t="s">
        <v>29</v>
      </c>
      <c r="C7" s="2">
        <v>122</v>
      </c>
      <c r="D7" s="4">
        <f t="shared" si="0"/>
        <v>2.5619487610247797E-2</v>
      </c>
      <c r="E7" s="2">
        <v>0</v>
      </c>
      <c r="F7" s="2">
        <v>122</v>
      </c>
      <c r="G7" s="2" t="s">
        <v>48</v>
      </c>
    </row>
    <row r="8" spans="2:7" x14ac:dyDescent="0.25">
      <c r="B8" s="3" t="s">
        <v>30</v>
      </c>
      <c r="C8" s="2">
        <v>97</v>
      </c>
      <c r="D8" s="4">
        <f t="shared" si="0"/>
        <v>2.0369592608147837E-2</v>
      </c>
      <c r="E8" s="2">
        <v>97</v>
      </c>
      <c r="F8" s="2">
        <v>0</v>
      </c>
      <c r="G8" s="2" t="s">
        <v>48</v>
      </c>
    </row>
    <row r="9" spans="2:7" x14ac:dyDescent="0.25">
      <c r="B9" s="3" t="s">
        <v>250</v>
      </c>
      <c r="C9" s="2">
        <v>82</v>
      </c>
      <c r="D9" s="4">
        <f t="shared" si="0"/>
        <v>1.7219655606887863E-2</v>
      </c>
      <c r="E9" s="2">
        <v>81</v>
      </c>
      <c r="F9" s="2">
        <v>1</v>
      </c>
      <c r="G9" s="2" t="s">
        <v>48</v>
      </c>
    </row>
    <row r="10" spans="2:7" x14ac:dyDescent="0.25">
      <c r="B10" s="3" t="s">
        <v>251</v>
      </c>
      <c r="C10" s="2">
        <v>65</v>
      </c>
      <c r="D10" s="4">
        <f t="shared" si="0"/>
        <v>1.3649727005459892E-2</v>
      </c>
      <c r="E10" s="2">
        <v>65</v>
      </c>
      <c r="F10" s="2">
        <v>0</v>
      </c>
      <c r="G10" s="2" t="s">
        <v>48</v>
      </c>
    </row>
    <row r="11" spans="2:7" x14ac:dyDescent="0.25">
      <c r="B11" s="3" t="s">
        <v>252</v>
      </c>
      <c r="C11" s="2">
        <v>55</v>
      </c>
      <c r="D11" s="4">
        <f t="shared" si="0"/>
        <v>1.1549769004619908E-2</v>
      </c>
      <c r="E11" s="2">
        <v>53</v>
      </c>
      <c r="F11" s="2">
        <v>2</v>
      </c>
      <c r="G11" s="2" t="s">
        <v>48</v>
      </c>
    </row>
    <row r="12" spans="2:7" x14ac:dyDescent="0.25">
      <c r="B12" s="3" t="s">
        <v>253</v>
      </c>
      <c r="C12" s="2">
        <v>46</v>
      </c>
      <c r="D12" s="4">
        <f t="shared" si="0"/>
        <v>9.6598068038639233E-3</v>
      </c>
      <c r="E12" s="2">
        <v>44</v>
      </c>
      <c r="F12" s="2">
        <v>2</v>
      </c>
      <c r="G12" s="2" t="s">
        <v>48</v>
      </c>
    </row>
    <row r="13" spans="2:7" x14ac:dyDescent="0.25">
      <c r="B13" s="3" t="s">
        <v>254</v>
      </c>
      <c r="C13" s="2">
        <v>43</v>
      </c>
      <c r="D13" s="4">
        <f t="shared" si="0"/>
        <v>9.0298194036119283E-3</v>
      </c>
      <c r="E13" s="2">
        <v>42</v>
      </c>
      <c r="F13" s="2">
        <v>1</v>
      </c>
      <c r="G13" s="2" t="s">
        <v>48</v>
      </c>
    </row>
    <row r="14" spans="2:7" x14ac:dyDescent="0.25">
      <c r="B14" s="3" t="s">
        <v>255</v>
      </c>
      <c r="C14" s="2">
        <v>39</v>
      </c>
      <c r="D14" s="4">
        <f t="shared" si="0"/>
        <v>8.189836203275935E-3</v>
      </c>
      <c r="E14" s="2">
        <v>39</v>
      </c>
      <c r="F14" s="2">
        <v>0</v>
      </c>
      <c r="G14" s="2" t="s">
        <v>48</v>
      </c>
    </row>
    <row r="15" spans="2:7" x14ac:dyDescent="0.25">
      <c r="B15" s="3" t="s">
        <v>256</v>
      </c>
      <c r="C15" s="2">
        <v>38</v>
      </c>
      <c r="D15" s="4">
        <f t="shared" si="0"/>
        <v>7.9798404031919366E-3</v>
      </c>
      <c r="E15" s="2">
        <v>38</v>
      </c>
      <c r="F15" s="2">
        <v>0</v>
      </c>
      <c r="G15" s="2" t="s">
        <v>48</v>
      </c>
    </row>
    <row r="16" spans="2:7" x14ac:dyDescent="0.25">
      <c r="B16" s="3" t="s">
        <v>257</v>
      </c>
      <c r="C16" s="2">
        <v>37</v>
      </c>
      <c r="D16" s="4">
        <f t="shared" si="0"/>
        <v>7.7698446031079374E-3</v>
      </c>
      <c r="E16" s="2">
        <v>37</v>
      </c>
      <c r="F16" s="2"/>
      <c r="G16" s="2" t="s">
        <v>48</v>
      </c>
    </row>
    <row r="17" spans="2:15" x14ac:dyDescent="0.25">
      <c r="B17" s="3" t="s">
        <v>258</v>
      </c>
      <c r="C17" s="2">
        <v>31</v>
      </c>
      <c r="D17" s="4">
        <f t="shared" si="0"/>
        <v>6.5098698026039483E-3</v>
      </c>
      <c r="E17" s="2">
        <v>26</v>
      </c>
      <c r="F17" s="2">
        <v>5</v>
      </c>
      <c r="G17" s="2" t="s">
        <v>48</v>
      </c>
    </row>
    <row r="18" spans="2:15" x14ac:dyDescent="0.25">
      <c r="B18" s="3" t="s">
        <v>259</v>
      </c>
      <c r="C18" s="2">
        <v>25</v>
      </c>
      <c r="D18" s="4">
        <f t="shared" si="0"/>
        <v>5.2498950020999583E-3</v>
      </c>
      <c r="E18" s="2">
        <v>3</v>
      </c>
      <c r="F18" s="2">
        <v>22</v>
      </c>
      <c r="G18" s="2" t="s">
        <v>48</v>
      </c>
    </row>
    <row r="19" spans="2:15" x14ac:dyDescent="0.25">
      <c r="B19" s="3" t="s">
        <v>260</v>
      </c>
      <c r="C19" s="2">
        <v>24</v>
      </c>
      <c r="D19" s="4">
        <f t="shared" si="0"/>
        <v>5.03989920201596E-3</v>
      </c>
      <c r="E19" s="2">
        <v>23</v>
      </c>
      <c r="F19" s="2">
        <v>1</v>
      </c>
      <c r="G19" s="2" t="s">
        <v>48</v>
      </c>
    </row>
    <row r="20" spans="2:15" x14ac:dyDescent="0.25">
      <c r="B20" s="3" t="s">
        <v>261</v>
      </c>
      <c r="C20" s="2">
        <v>22</v>
      </c>
      <c r="D20" s="4">
        <f t="shared" si="0"/>
        <v>4.6199076018479633E-3</v>
      </c>
      <c r="E20" s="5"/>
      <c r="F20" s="5"/>
      <c r="G20" s="5" t="s">
        <v>48</v>
      </c>
      <c r="I20" s="26" t="s">
        <v>262</v>
      </c>
      <c r="J20" s="20"/>
      <c r="K20" s="20"/>
      <c r="L20" s="20"/>
      <c r="M20" s="42"/>
      <c r="N20" s="20"/>
      <c r="O20" s="20"/>
    </row>
    <row r="21" spans="2:15" x14ac:dyDescent="0.25">
      <c r="B21" s="3" t="s">
        <v>263</v>
      </c>
      <c r="C21" s="2">
        <v>22</v>
      </c>
      <c r="D21" s="4">
        <f t="shared" si="0"/>
        <v>4.6199076018479633E-3</v>
      </c>
      <c r="E21" s="2">
        <v>22</v>
      </c>
      <c r="F21" s="2">
        <v>0</v>
      </c>
      <c r="G21" s="2" t="s">
        <v>48</v>
      </c>
      <c r="I21" s="22" t="s">
        <v>264</v>
      </c>
      <c r="J21" s="20"/>
      <c r="K21" s="20"/>
      <c r="L21" s="20"/>
      <c r="M21" s="42">
        <v>1577</v>
      </c>
      <c r="N21" s="25">
        <v>0.24905243209096653</v>
      </c>
      <c r="O21" s="21">
        <f t="shared" ref="O21:O26" si="1">M21/$M$26</f>
        <v>0.24905243209096653</v>
      </c>
    </row>
    <row r="22" spans="2:15" x14ac:dyDescent="0.25">
      <c r="B22" s="3" t="s">
        <v>265</v>
      </c>
      <c r="C22" s="2">
        <v>20</v>
      </c>
      <c r="D22" s="4">
        <f t="shared" si="0"/>
        <v>4.1999160016799666E-3</v>
      </c>
      <c r="E22" s="2">
        <v>17</v>
      </c>
      <c r="F22" s="2">
        <v>3</v>
      </c>
      <c r="G22" s="2" t="s">
        <v>48</v>
      </c>
      <c r="I22" s="22" t="s">
        <v>7</v>
      </c>
      <c r="J22" s="20"/>
      <c r="K22" s="20"/>
      <c r="L22" s="20"/>
      <c r="M22" s="42">
        <v>980</v>
      </c>
      <c r="N22" s="25">
        <v>0.15476942514213518</v>
      </c>
      <c r="O22" s="21">
        <f t="shared" si="1"/>
        <v>0.15476942514213518</v>
      </c>
    </row>
    <row r="23" spans="2:15" x14ac:dyDescent="0.25">
      <c r="B23" s="3" t="s">
        <v>266</v>
      </c>
      <c r="C23" s="2">
        <v>20</v>
      </c>
      <c r="D23" s="4">
        <f t="shared" si="0"/>
        <v>4.1999160016799666E-3</v>
      </c>
      <c r="E23" s="2">
        <v>19</v>
      </c>
      <c r="F23" s="2">
        <v>1</v>
      </c>
      <c r="G23" s="2" t="s">
        <v>48</v>
      </c>
      <c r="I23" s="22" t="s">
        <v>8</v>
      </c>
      <c r="J23" s="20"/>
      <c r="K23" s="20"/>
      <c r="L23" s="20"/>
      <c r="M23" s="42">
        <v>877</v>
      </c>
      <c r="N23" s="25">
        <v>0.13850284270372709</v>
      </c>
      <c r="O23" s="21">
        <f t="shared" si="1"/>
        <v>0.13850284270372709</v>
      </c>
    </row>
    <row r="24" spans="2:15" x14ac:dyDescent="0.25">
      <c r="B24" s="3" t="s">
        <v>267</v>
      </c>
      <c r="C24" s="2">
        <v>19</v>
      </c>
      <c r="D24" s="4">
        <f t="shared" si="0"/>
        <v>3.9899202015959683E-3</v>
      </c>
      <c r="E24" s="2">
        <v>4</v>
      </c>
      <c r="F24" s="2">
        <v>15</v>
      </c>
      <c r="G24" s="2" t="s">
        <v>48</v>
      </c>
      <c r="I24" s="22" t="s">
        <v>9</v>
      </c>
      <c r="J24" s="20"/>
      <c r="K24" s="20"/>
      <c r="L24" s="20"/>
      <c r="M24" s="42">
        <v>1608</v>
      </c>
      <c r="N24" s="25">
        <v>0.25394819962097281</v>
      </c>
      <c r="O24" s="21">
        <f t="shared" si="1"/>
        <v>0.25394819962097281</v>
      </c>
    </row>
    <row r="25" spans="2:15" ht="15.75" thickBot="1" x14ac:dyDescent="0.3">
      <c r="B25" s="3" t="s">
        <v>268</v>
      </c>
      <c r="C25" s="2">
        <v>17</v>
      </c>
      <c r="D25" s="4">
        <f t="shared" si="0"/>
        <v>3.5699286014279717E-3</v>
      </c>
      <c r="E25" s="2">
        <v>17</v>
      </c>
      <c r="F25" s="2"/>
      <c r="G25" s="2" t="s">
        <v>48</v>
      </c>
      <c r="I25" s="22" t="s">
        <v>75</v>
      </c>
      <c r="J25" s="20"/>
      <c r="K25" s="20"/>
      <c r="L25" s="20"/>
      <c r="M25" s="43">
        <v>1290</v>
      </c>
      <c r="N25" s="38">
        <v>0.20372710044219836</v>
      </c>
      <c r="O25" s="126">
        <f t="shared" si="1"/>
        <v>0.20372710044219836</v>
      </c>
    </row>
    <row r="26" spans="2:15" ht="15.75" thickBot="1" x14ac:dyDescent="0.3">
      <c r="B26" s="3" t="s">
        <v>269</v>
      </c>
      <c r="C26" s="2">
        <v>17</v>
      </c>
      <c r="D26" s="4">
        <f t="shared" si="0"/>
        <v>3.5699286014279717E-3</v>
      </c>
      <c r="E26" s="2">
        <v>17</v>
      </c>
      <c r="F26" s="2">
        <v>0</v>
      </c>
      <c r="G26" s="2" t="s">
        <v>48</v>
      </c>
      <c r="I26" s="20"/>
      <c r="J26" s="20"/>
      <c r="K26" s="20"/>
      <c r="L26" s="20"/>
      <c r="M26" s="45">
        <v>6332</v>
      </c>
      <c r="N26" s="40">
        <v>0.99999999999999989</v>
      </c>
      <c r="O26" s="127">
        <f t="shared" si="1"/>
        <v>1</v>
      </c>
    </row>
    <row r="27" spans="2:15" x14ac:dyDescent="0.25">
      <c r="B27" s="3" t="s">
        <v>270</v>
      </c>
      <c r="C27" s="2">
        <v>16</v>
      </c>
      <c r="D27" s="4">
        <f t="shared" si="0"/>
        <v>3.3599328013439733E-3</v>
      </c>
      <c r="E27" s="2">
        <v>16</v>
      </c>
      <c r="F27" s="2">
        <v>0</v>
      </c>
      <c r="G27" s="2" t="s">
        <v>48</v>
      </c>
      <c r="I27" s="22" t="s">
        <v>12</v>
      </c>
      <c r="J27" s="20"/>
      <c r="K27" s="20"/>
      <c r="L27" s="20"/>
      <c r="M27" s="44">
        <v>65573</v>
      </c>
      <c r="N27" s="39"/>
      <c r="O27" s="39"/>
    </row>
    <row r="28" spans="2:15" x14ac:dyDescent="0.25">
      <c r="B28" s="3" t="s">
        <v>271</v>
      </c>
      <c r="C28" s="2">
        <v>15</v>
      </c>
      <c r="D28" s="4">
        <f t="shared" si="0"/>
        <v>3.149937001259975E-3</v>
      </c>
      <c r="E28" s="2">
        <v>13</v>
      </c>
      <c r="F28" s="2">
        <v>2</v>
      </c>
      <c r="G28" s="2" t="s">
        <v>48</v>
      </c>
    </row>
    <row r="29" spans="2:15" x14ac:dyDescent="0.25">
      <c r="B29" s="3" t="s">
        <v>272</v>
      </c>
      <c r="C29" s="2">
        <v>14</v>
      </c>
      <c r="D29" s="4">
        <f t="shared" si="0"/>
        <v>2.9399412011759767E-3</v>
      </c>
      <c r="E29" s="2">
        <v>13</v>
      </c>
      <c r="F29" s="2">
        <v>1</v>
      </c>
      <c r="G29" s="2" t="s">
        <v>48</v>
      </c>
    </row>
    <row r="30" spans="2:15" x14ac:dyDescent="0.25">
      <c r="B30" s="3" t="s">
        <v>273</v>
      </c>
      <c r="C30" s="2">
        <v>14</v>
      </c>
      <c r="D30" s="4">
        <f t="shared" si="0"/>
        <v>2.9399412011759767E-3</v>
      </c>
      <c r="E30" s="2">
        <v>11</v>
      </c>
      <c r="F30" s="2">
        <v>3</v>
      </c>
      <c r="G30" s="2" t="s">
        <v>48</v>
      </c>
    </row>
    <row r="31" spans="2:15" x14ac:dyDescent="0.25">
      <c r="B31" s="3" t="s">
        <v>274</v>
      </c>
      <c r="C31" s="2">
        <v>14</v>
      </c>
      <c r="D31" s="4">
        <f t="shared" si="0"/>
        <v>2.9399412011759767E-3</v>
      </c>
      <c r="E31" s="2">
        <v>13</v>
      </c>
      <c r="F31" s="2">
        <v>1</v>
      </c>
      <c r="G31" s="2" t="s">
        <v>48</v>
      </c>
    </row>
    <row r="32" spans="2:15" x14ac:dyDescent="0.25">
      <c r="B32" s="3" t="s">
        <v>275</v>
      </c>
      <c r="C32" s="2">
        <v>12</v>
      </c>
      <c r="D32" s="4">
        <f t="shared" si="0"/>
        <v>2.51994960100798E-3</v>
      </c>
      <c r="E32" s="2">
        <v>12</v>
      </c>
      <c r="F32" s="2"/>
      <c r="G32" s="2" t="s">
        <v>48</v>
      </c>
    </row>
    <row r="33" spans="2:7" x14ac:dyDescent="0.25">
      <c r="B33" s="3" t="s">
        <v>276</v>
      </c>
      <c r="C33" s="2">
        <v>12</v>
      </c>
      <c r="D33" s="4">
        <f t="shared" si="0"/>
        <v>2.51994960100798E-3</v>
      </c>
      <c r="E33" s="2">
        <v>12</v>
      </c>
      <c r="F33" s="2">
        <v>0</v>
      </c>
      <c r="G33" s="2" t="s">
        <v>48</v>
      </c>
    </row>
    <row r="34" spans="2:7" x14ac:dyDescent="0.25">
      <c r="B34" s="3" t="s">
        <v>277</v>
      </c>
      <c r="C34" s="2">
        <v>11</v>
      </c>
      <c r="D34" s="4">
        <f t="shared" si="0"/>
        <v>2.3099538009239817E-3</v>
      </c>
      <c r="E34" s="2">
        <v>11</v>
      </c>
      <c r="F34" s="2">
        <v>0</v>
      </c>
      <c r="G34" s="2" t="s">
        <v>48</v>
      </c>
    </row>
    <row r="35" spans="2:7" x14ac:dyDescent="0.25">
      <c r="B35" s="3" t="s">
        <v>278</v>
      </c>
      <c r="C35" s="2">
        <v>11</v>
      </c>
      <c r="D35" s="4">
        <f t="shared" si="0"/>
        <v>2.3099538009239817E-3</v>
      </c>
      <c r="E35" s="2">
        <v>11</v>
      </c>
      <c r="F35" s="2"/>
      <c r="G35" s="2" t="s">
        <v>48</v>
      </c>
    </row>
    <row r="36" spans="2:7" x14ac:dyDescent="0.25">
      <c r="B36" s="3" t="s">
        <v>279</v>
      </c>
      <c r="C36" s="2">
        <v>10</v>
      </c>
      <c r="D36" s="4">
        <f t="shared" si="0"/>
        <v>2.0999580008399833E-3</v>
      </c>
      <c r="E36" s="2">
        <v>10</v>
      </c>
      <c r="F36" s="2"/>
      <c r="G36" s="2" t="s">
        <v>48</v>
      </c>
    </row>
    <row r="37" spans="2:7" x14ac:dyDescent="0.25">
      <c r="B37" s="3" t="s">
        <v>280</v>
      </c>
      <c r="C37" s="2">
        <v>10</v>
      </c>
      <c r="D37" s="4">
        <f t="shared" si="0"/>
        <v>2.0999580008399833E-3</v>
      </c>
      <c r="E37" s="2">
        <v>10</v>
      </c>
      <c r="F37" s="2">
        <v>0</v>
      </c>
      <c r="G37" s="2" t="s">
        <v>48</v>
      </c>
    </row>
    <row r="38" spans="2:7" x14ac:dyDescent="0.25">
      <c r="B38" s="3" t="s">
        <v>281</v>
      </c>
      <c r="C38" s="2">
        <v>10</v>
      </c>
      <c r="D38" s="4">
        <f t="shared" si="0"/>
        <v>2.0999580008399833E-3</v>
      </c>
      <c r="E38" s="2">
        <v>10</v>
      </c>
      <c r="F38" s="2"/>
      <c r="G38" s="2" t="s">
        <v>48</v>
      </c>
    </row>
    <row r="39" spans="2:7" x14ac:dyDescent="0.25">
      <c r="B39" s="3" t="s">
        <v>282</v>
      </c>
      <c r="C39" s="2">
        <v>8</v>
      </c>
      <c r="D39" s="4">
        <f t="shared" si="0"/>
        <v>1.6799664006719867E-3</v>
      </c>
      <c r="E39" s="2">
        <v>3</v>
      </c>
      <c r="F39" s="2">
        <v>5</v>
      </c>
      <c r="G39" s="2" t="s">
        <v>48</v>
      </c>
    </row>
    <row r="40" spans="2:7" x14ac:dyDescent="0.25">
      <c r="B40" s="3" t="s">
        <v>283</v>
      </c>
      <c r="C40" s="2">
        <v>8</v>
      </c>
      <c r="D40" s="4">
        <f t="shared" si="0"/>
        <v>1.6799664006719867E-3</v>
      </c>
      <c r="E40" s="2">
        <v>8</v>
      </c>
      <c r="F40" s="2"/>
      <c r="G40" s="2" t="s">
        <v>48</v>
      </c>
    </row>
    <row r="41" spans="2:7" x14ac:dyDescent="0.25">
      <c r="B41" s="3" t="s">
        <v>284</v>
      </c>
      <c r="C41" s="2">
        <v>8</v>
      </c>
      <c r="D41" s="4">
        <f t="shared" si="0"/>
        <v>1.6799664006719867E-3</v>
      </c>
      <c r="E41" s="2">
        <v>8</v>
      </c>
      <c r="F41" s="2"/>
      <c r="G41" s="2" t="s">
        <v>48</v>
      </c>
    </row>
    <row r="42" spans="2:7" x14ac:dyDescent="0.25">
      <c r="B42" s="3" t="s">
        <v>285</v>
      </c>
      <c r="C42" s="2">
        <v>7</v>
      </c>
      <c r="D42" s="4">
        <f t="shared" si="0"/>
        <v>1.4699706005879883E-3</v>
      </c>
      <c r="E42" s="2">
        <v>3</v>
      </c>
      <c r="F42" s="2">
        <v>4</v>
      </c>
      <c r="G42" s="2" t="s">
        <v>48</v>
      </c>
    </row>
    <row r="43" spans="2:7" x14ac:dyDescent="0.25">
      <c r="B43" s="3" t="s">
        <v>286</v>
      </c>
      <c r="C43" s="2">
        <v>7</v>
      </c>
      <c r="D43" s="4">
        <f t="shared" si="0"/>
        <v>1.4699706005879883E-3</v>
      </c>
      <c r="E43" s="2">
        <v>7</v>
      </c>
      <c r="F43" s="2">
        <v>0</v>
      </c>
      <c r="G43" s="2" t="s">
        <v>48</v>
      </c>
    </row>
    <row r="44" spans="2:7" x14ac:dyDescent="0.25">
      <c r="B44" s="3" t="s">
        <v>287</v>
      </c>
      <c r="C44" s="2">
        <v>7</v>
      </c>
      <c r="D44" s="4">
        <f t="shared" si="0"/>
        <v>1.4699706005879883E-3</v>
      </c>
      <c r="E44" s="2">
        <v>7</v>
      </c>
      <c r="F44" s="2">
        <v>0</v>
      </c>
      <c r="G44" s="2" t="s">
        <v>48</v>
      </c>
    </row>
    <row r="45" spans="2:7" x14ac:dyDescent="0.25">
      <c r="B45" s="3" t="s">
        <v>288</v>
      </c>
      <c r="C45" s="2">
        <v>6</v>
      </c>
      <c r="D45" s="4">
        <f t="shared" si="0"/>
        <v>1.25997480050399E-3</v>
      </c>
      <c r="E45" s="2"/>
      <c r="F45" s="2">
        <v>6</v>
      </c>
      <c r="G45" s="2" t="s">
        <v>48</v>
      </c>
    </row>
    <row r="46" spans="2:7" x14ac:dyDescent="0.25">
      <c r="B46" s="3" t="s">
        <v>289</v>
      </c>
      <c r="C46" s="2">
        <v>6</v>
      </c>
      <c r="D46" s="4">
        <f t="shared" si="0"/>
        <v>1.25997480050399E-3</v>
      </c>
      <c r="E46" s="2">
        <v>6</v>
      </c>
      <c r="F46" s="2"/>
      <c r="G46" s="2" t="s">
        <v>48</v>
      </c>
    </row>
    <row r="47" spans="2:7" x14ac:dyDescent="0.25">
      <c r="B47" s="3" t="s">
        <v>290</v>
      </c>
      <c r="C47" s="2">
        <v>6</v>
      </c>
      <c r="D47" s="4">
        <f t="shared" si="0"/>
        <v>1.25997480050399E-3</v>
      </c>
      <c r="E47" s="2">
        <v>5</v>
      </c>
      <c r="F47" s="2">
        <v>1</v>
      </c>
      <c r="G47" s="2" t="s">
        <v>48</v>
      </c>
    </row>
    <row r="48" spans="2:7" x14ac:dyDescent="0.25">
      <c r="B48" s="3" t="s">
        <v>291</v>
      </c>
      <c r="C48" s="2">
        <v>6</v>
      </c>
      <c r="D48" s="4">
        <f t="shared" si="0"/>
        <v>1.25997480050399E-3</v>
      </c>
      <c r="E48" s="2">
        <v>6</v>
      </c>
      <c r="F48" s="2"/>
      <c r="G48" s="2" t="s">
        <v>48</v>
      </c>
    </row>
    <row r="49" spans="2:7" x14ac:dyDescent="0.25">
      <c r="B49" s="3" t="s">
        <v>292</v>
      </c>
      <c r="C49" s="2">
        <v>6</v>
      </c>
      <c r="D49" s="4">
        <f t="shared" si="0"/>
        <v>1.25997480050399E-3</v>
      </c>
      <c r="E49" s="2">
        <v>6</v>
      </c>
      <c r="F49" s="2"/>
      <c r="G49" s="2" t="s">
        <v>48</v>
      </c>
    </row>
    <row r="50" spans="2:7" x14ac:dyDescent="0.25">
      <c r="B50" s="3" t="s">
        <v>293</v>
      </c>
      <c r="C50" s="2">
        <v>5</v>
      </c>
      <c r="D50" s="4">
        <f t="shared" si="0"/>
        <v>1.0499790004199917E-3</v>
      </c>
      <c r="E50" s="2">
        <v>5</v>
      </c>
      <c r="F50" s="2"/>
      <c r="G50" s="2" t="s">
        <v>48</v>
      </c>
    </row>
    <row r="51" spans="2:7" x14ac:dyDescent="0.25">
      <c r="B51" s="3" t="s">
        <v>294</v>
      </c>
      <c r="C51" s="2">
        <v>5</v>
      </c>
      <c r="D51" s="4">
        <f t="shared" si="0"/>
        <v>1.0499790004199917E-3</v>
      </c>
      <c r="E51" s="2">
        <v>4</v>
      </c>
      <c r="F51" s="2">
        <v>1</v>
      </c>
      <c r="G51" s="2" t="s">
        <v>48</v>
      </c>
    </row>
    <row r="52" spans="2:7" x14ac:dyDescent="0.25">
      <c r="B52" s="3" t="s">
        <v>295</v>
      </c>
      <c r="C52" s="2">
        <v>5</v>
      </c>
      <c r="D52" s="4">
        <f t="shared" si="0"/>
        <v>1.0499790004199917E-3</v>
      </c>
      <c r="E52" s="2">
        <v>5</v>
      </c>
      <c r="F52" s="2"/>
      <c r="G52" s="2" t="s">
        <v>48</v>
      </c>
    </row>
    <row r="53" spans="2:7" x14ac:dyDescent="0.25">
      <c r="B53" s="3" t="s">
        <v>296</v>
      </c>
      <c r="C53" s="2">
        <v>5</v>
      </c>
      <c r="D53" s="4">
        <f t="shared" si="0"/>
        <v>1.0499790004199917E-3</v>
      </c>
      <c r="E53" s="2">
        <v>5</v>
      </c>
      <c r="F53" s="2"/>
      <c r="G53" s="2" t="s">
        <v>48</v>
      </c>
    </row>
    <row r="54" spans="2:7" x14ac:dyDescent="0.25">
      <c r="B54" s="3" t="s">
        <v>297</v>
      </c>
      <c r="C54" s="2">
        <v>5</v>
      </c>
      <c r="D54" s="4">
        <f t="shared" si="0"/>
        <v>1.0499790004199917E-3</v>
      </c>
      <c r="E54" s="2">
        <v>5</v>
      </c>
      <c r="F54" s="2">
        <v>0</v>
      </c>
      <c r="G54" s="2" t="s">
        <v>48</v>
      </c>
    </row>
    <row r="55" spans="2:7" x14ac:dyDescent="0.25">
      <c r="B55" s="3" t="s">
        <v>298</v>
      </c>
      <c r="C55" s="2">
        <v>4</v>
      </c>
      <c r="D55" s="4">
        <f t="shared" si="0"/>
        <v>8.3998320033599333E-4</v>
      </c>
      <c r="E55" s="2">
        <v>4</v>
      </c>
      <c r="F55" s="2">
        <v>0</v>
      </c>
      <c r="G55" s="2" t="s">
        <v>48</v>
      </c>
    </row>
    <row r="56" spans="2:7" x14ac:dyDescent="0.25">
      <c r="B56" s="3" t="s">
        <v>299</v>
      </c>
      <c r="C56" s="2">
        <v>4</v>
      </c>
      <c r="D56" s="4">
        <f t="shared" si="0"/>
        <v>8.3998320033599333E-4</v>
      </c>
      <c r="E56" s="2">
        <v>4</v>
      </c>
      <c r="F56" s="2"/>
      <c r="G56" s="2" t="s">
        <v>48</v>
      </c>
    </row>
    <row r="57" spans="2:7" x14ac:dyDescent="0.25">
      <c r="B57" s="3" t="s">
        <v>300</v>
      </c>
      <c r="C57" s="2">
        <v>4</v>
      </c>
      <c r="D57" s="4">
        <f t="shared" si="0"/>
        <v>8.3998320033599333E-4</v>
      </c>
      <c r="E57" s="2">
        <v>4</v>
      </c>
      <c r="F57" s="2"/>
      <c r="G57" s="2" t="s">
        <v>48</v>
      </c>
    </row>
    <row r="58" spans="2:7" x14ac:dyDescent="0.25">
      <c r="B58" s="3" t="s">
        <v>301</v>
      </c>
      <c r="C58" s="2">
        <v>4</v>
      </c>
      <c r="D58" s="4">
        <f t="shared" si="0"/>
        <v>8.3998320033599333E-4</v>
      </c>
      <c r="E58" s="2">
        <v>0</v>
      </c>
      <c r="F58" s="2"/>
      <c r="G58" s="2" t="s">
        <v>48</v>
      </c>
    </row>
    <row r="59" spans="2:7" x14ac:dyDescent="0.25">
      <c r="B59" s="3" t="s">
        <v>302</v>
      </c>
      <c r="C59" s="2">
        <v>4</v>
      </c>
      <c r="D59" s="4">
        <f t="shared" si="0"/>
        <v>8.3998320033599333E-4</v>
      </c>
      <c r="E59" s="2">
        <v>4</v>
      </c>
      <c r="F59" s="2"/>
      <c r="G59" s="2" t="s">
        <v>48</v>
      </c>
    </row>
    <row r="60" spans="2:7" x14ac:dyDescent="0.25">
      <c r="B60" s="3" t="s">
        <v>303</v>
      </c>
      <c r="C60" s="2">
        <v>3</v>
      </c>
      <c r="D60" s="4">
        <f t="shared" si="0"/>
        <v>6.29987400251995E-4</v>
      </c>
      <c r="E60" s="2">
        <v>3</v>
      </c>
      <c r="F60" s="2">
        <v>0</v>
      </c>
      <c r="G60" s="2" t="s">
        <v>48</v>
      </c>
    </row>
    <row r="61" spans="2:7" x14ac:dyDescent="0.25">
      <c r="B61" s="3" t="s">
        <v>304</v>
      </c>
      <c r="C61" s="2">
        <v>3</v>
      </c>
      <c r="D61" s="4">
        <f t="shared" si="0"/>
        <v>6.29987400251995E-4</v>
      </c>
      <c r="E61" s="2">
        <v>3</v>
      </c>
      <c r="F61" s="2"/>
      <c r="G61" s="2" t="s">
        <v>48</v>
      </c>
    </row>
    <row r="62" spans="2:7" x14ac:dyDescent="0.25">
      <c r="B62" s="3" t="s">
        <v>305</v>
      </c>
      <c r="C62" s="2">
        <v>3</v>
      </c>
      <c r="D62" s="4">
        <f t="shared" si="0"/>
        <v>6.29987400251995E-4</v>
      </c>
      <c r="E62" s="2">
        <v>2</v>
      </c>
      <c r="F62" s="2">
        <v>1</v>
      </c>
      <c r="G62" s="2" t="s">
        <v>48</v>
      </c>
    </row>
    <row r="63" spans="2:7" x14ac:dyDescent="0.25">
      <c r="B63" s="3" t="s">
        <v>306</v>
      </c>
      <c r="C63" s="2">
        <v>3</v>
      </c>
      <c r="D63" s="4">
        <f t="shared" si="0"/>
        <v>6.29987400251995E-4</v>
      </c>
      <c r="E63" s="2">
        <v>3</v>
      </c>
      <c r="F63" s="2"/>
      <c r="G63" s="2" t="s">
        <v>48</v>
      </c>
    </row>
    <row r="64" spans="2:7" x14ac:dyDescent="0.25">
      <c r="B64" s="3" t="s">
        <v>307</v>
      </c>
      <c r="C64" s="2">
        <v>3</v>
      </c>
      <c r="D64" s="4">
        <f t="shared" si="0"/>
        <v>6.29987400251995E-4</v>
      </c>
      <c r="E64" s="2">
        <v>3</v>
      </c>
      <c r="F64" s="2">
        <v>0</v>
      </c>
      <c r="G64" s="2" t="s">
        <v>48</v>
      </c>
    </row>
    <row r="65" spans="2:9" x14ac:dyDescent="0.25">
      <c r="B65" s="3" t="s">
        <v>308</v>
      </c>
      <c r="C65" s="2">
        <v>2</v>
      </c>
      <c r="D65" s="4">
        <f t="shared" si="0"/>
        <v>4.1999160016799666E-4</v>
      </c>
      <c r="E65" s="2">
        <v>1</v>
      </c>
      <c r="F65" s="2">
        <v>1</v>
      </c>
      <c r="G65" s="2" t="s">
        <v>48</v>
      </c>
    </row>
    <row r="66" spans="2:9" x14ac:dyDescent="0.25">
      <c r="B66" s="3" t="s">
        <v>309</v>
      </c>
      <c r="C66" s="2">
        <v>2</v>
      </c>
      <c r="D66" s="4">
        <f t="shared" si="0"/>
        <v>4.1999160016799666E-4</v>
      </c>
      <c r="E66" s="2">
        <v>2</v>
      </c>
      <c r="F66" s="2">
        <v>0</v>
      </c>
      <c r="G66" s="2" t="s">
        <v>48</v>
      </c>
    </row>
    <row r="67" spans="2:9" x14ac:dyDescent="0.25">
      <c r="B67" s="3" t="s">
        <v>310</v>
      </c>
      <c r="C67" s="2">
        <v>2</v>
      </c>
      <c r="D67" s="4">
        <f t="shared" si="0"/>
        <v>4.1999160016799666E-4</v>
      </c>
      <c r="E67" s="2">
        <v>2</v>
      </c>
      <c r="F67" s="2">
        <v>0</v>
      </c>
      <c r="G67" s="2" t="s">
        <v>48</v>
      </c>
    </row>
    <row r="68" spans="2:9" x14ac:dyDescent="0.25">
      <c r="B68" s="3" t="s">
        <v>311</v>
      </c>
      <c r="C68" s="2">
        <v>2</v>
      </c>
      <c r="D68" s="4">
        <f t="shared" ref="D68:D74" si="2">(C68/$C$189)</f>
        <v>4.1999160016799666E-4</v>
      </c>
      <c r="E68" s="2">
        <v>2</v>
      </c>
      <c r="F68" s="2">
        <v>0</v>
      </c>
      <c r="G68" s="2" t="s">
        <v>48</v>
      </c>
    </row>
    <row r="69" spans="2:9" x14ac:dyDescent="0.25">
      <c r="B69" s="3" t="s">
        <v>312</v>
      </c>
      <c r="C69" s="2">
        <v>2</v>
      </c>
      <c r="D69" s="4">
        <f t="shared" si="2"/>
        <v>4.1999160016799666E-4</v>
      </c>
      <c r="E69" s="2">
        <v>2</v>
      </c>
      <c r="F69" s="2"/>
      <c r="G69" s="2" t="s">
        <v>48</v>
      </c>
    </row>
    <row r="70" spans="2:9" x14ac:dyDescent="0.25">
      <c r="B70" s="3" t="s">
        <v>313</v>
      </c>
      <c r="C70" s="2">
        <v>2</v>
      </c>
      <c r="D70" s="4">
        <f t="shared" si="2"/>
        <v>4.1999160016799666E-4</v>
      </c>
      <c r="E70" s="2">
        <v>2</v>
      </c>
      <c r="F70" s="2">
        <v>0</v>
      </c>
      <c r="G70" s="2" t="s">
        <v>48</v>
      </c>
    </row>
    <row r="71" spans="2:9" x14ac:dyDescent="0.25">
      <c r="B71" s="3" t="s">
        <v>314</v>
      </c>
      <c r="C71" s="2">
        <v>2</v>
      </c>
      <c r="D71" s="4">
        <f t="shared" si="2"/>
        <v>4.1999160016799666E-4</v>
      </c>
      <c r="E71" s="2">
        <v>2</v>
      </c>
      <c r="F71" s="2"/>
      <c r="G71" s="2" t="s">
        <v>48</v>
      </c>
    </row>
    <row r="72" spans="2:9" x14ac:dyDescent="0.25">
      <c r="B72" s="3" t="s">
        <v>315</v>
      </c>
      <c r="C72" s="2">
        <v>2</v>
      </c>
      <c r="D72" s="4">
        <f t="shared" si="2"/>
        <v>4.1999160016799666E-4</v>
      </c>
      <c r="E72" s="2">
        <v>2</v>
      </c>
      <c r="F72" s="2">
        <v>0</v>
      </c>
      <c r="G72" s="2" t="s">
        <v>48</v>
      </c>
    </row>
    <row r="73" spans="2:9" x14ac:dyDescent="0.25">
      <c r="B73" s="3" t="s">
        <v>316</v>
      </c>
      <c r="C73" s="2">
        <v>2</v>
      </c>
      <c r="D73" s="4">
        <f t="shared" si="2"/>
        <v>4.1999160016799666E-4</v>
      </c>
      <c r="E73" s="2">
        <v>2</v>
      </c>
      <c r="F73" s="2">
        <v>0</v>
      </c>
      <c r="G73" s="2" t="s">
        <v>48</v>
      </c>
    </row>
    <row r="74" spans="2:9" x14ac:dyDescent="0.25">
      <c r="B74" s="3" t="s">
        <v>317</v>
      </c>
      <c r="C74" s="2">
        <v>1</v>
      </c>
      <c r="D74" s="4">
        <f t="shared" si="2"/>
        <v>2.0999580008399833E-4</v>
      </c>
      <c r="E74" s="2">
        <v>0</v>
      </c>
      <c r="F74" s="2"/>
      <c r="G74" s="2" t="s">
        <v>48</v>
      </c>
      <c r="I74" s="23"/>
    </row>
    <row r="75" spans="2:9" x14ac:dyDescent="0.25">
      <c r="B75" s="3"/>
      <c r="C75" s="2">
        <f>SUM(C4:C74)</f>
        <v>1577</v>
      </c>
      <c r="D75" s="4"/>
      <c r="E75" s="2"/>
      <c r="F75" s="2"/>
      <c r="G75" s="2"/>
    </row>
    <row r="76" spans="2:9" x14ac:dyDescent="0.25">
      <c r="B76" s="50" t="s">
        <v>7</v>
      </c>
      <c r="C76" s="50" t="s">
        <v>246</v>
      </c>
      <c r="D76" s="50" t="s">
        <v>5</v>
      </c>
      <c r="E76" s="95" t="s">
        <v>21</v>
      </c>
      <c r="F76" s="95" t="s">
        <v>22</v>
      </c>
      <c r="G76" s="95" t="s">
        <v>247</v>
      </c>
    </row>
    <row r="77" spans="2:9" x14ac:dyDescent="0.25">
      <c r="B77" s="3" t="s">
        <v>318</v>
      </c>
      <c r="C77" s="2">
        <v>409</v>
      </c>
      <c r="D77" s="4">
        <f t="shared" ref="D77:D89" si="3">(C77/$C$189)</f>
        <v>8.5888282234355309E-2</v>
      </c>
      <c r="E77" s="2">
        <v>161</v>
      </c>
      <c r="F77" s="2">
        <v>248</v>
      </c>
      <c r="G77" s="2" t="s">
        <v>135</v>
      </c>
    </row>
    <row r="78" spans="2:9" x14ac:dyDescent="0.25">
      <c r="B78" s="3" t="s">
        <v>319</v>
      </c>
      <c r="C78" s="2">
        <v>182</v>
      </c>
      <c r="D78" s="4">
        <f t="shared" si="3"/>
        <v>3.8219235615287693E-2</v>
      </c>
      <c r="E78" s="5"/>
      <c r="F78" s="5"/>
      <c r="G78" s="5" t="s">
        <v>135</v>
      </c>
    </row>
    <row r="79" spans="2:9" x14ac:dyDescent="0.25">
      <c r="B79" s="3" t="s">
        <v>320</v>
      </c>
      <c r="C79" s="2">
        <v>138</v>
      </c>
      <c r="D79" s="4">
        <f t="shared" si="3"/>
        <v>2.897942041159177E-2</v>
      </c>
      <c r="E79" s="5"/>
      <c r="F79" s="5"/>
      <c r="G79" s="5" t="s">
        <v>135</v>
      </c>
    </row>
    <row r="80" spans="2:9" x14ac:dyDescent="0.25">
      <c r="B80" s="3" t="s">
        <v>33</v>
      </c>
      <c r="C80" s="2">
        <v>67</v>
      </c>
      <c r="D80" s="4">
        <f t="shared" si="3"/>
        <v>1.4069718605627888E-2</v>
      </c>
      <c r="E80" s="2">
        <v>0</v>
      </c>
      <c r="F80" s="2">
        <v>67</v>
      </c>
      <c r="G80" s="2" t="s">
        <v>135</v>
      </c>
    </row>
    <row r="81" spans="2:9" x14ac:dyDescent="0.25">
      <c r="B81" s="3" t="s">
        <v>321</v>
      </c>
      <c r="C81" s="2">
        <v>42</v>
      </c>
      <c r="D81" s="4">
        <f t="shared" si="3"/>
        <v>8.81982360352793E-3</v>
      </c>
      <c r="E81" s="2">
        <v>41</v>
      </c>
      <c r="F81" s="2">
        <v>1</v>
      </c>
      <c r="G81" s="2" t="s">
        <v>135</v>
      </c>
    </row>
    <row r="82" spans="2:9" x14ac:dyDescent="0.25">
      <c r="B82" s="3" t="s">
        <v>322</v>
      </c>
      <c r="C82" s="2">
        <v>28</v>
      </c>
      <c r="D82" s="4">
        <f t="shared" si="3"/>
        <v>5.8798824023519533E-3</v>
      </c>
      <c r="E82" s="2">
        <v>25</v>
      </c>
      <c r="F82" s="2">
        <v>3</v>
      </c>
      <c r="G82" s="2" t="s">
        <v>135</v>
      </c>
    </row>
    <row r="83" spans="2:9" x14ac:dyDescent="0.25">
      <c r="B83" s="3" t="s">
        <v>323</v>
      </c>
      <c r="C83" s="2">
        <v>27</v>
      </c>
      <c r="D83" s="4">
        <f t="shared" si="3"/>
        <v>5.669886602267955E-3</v>
      </c>
      <c r="E83" s="2">
        <v>26</v>
      </c>
      <c r="F83" s="2">
        <v>1</v>
      </c>
      <c r="G83" s="2" t="s">
        <v>135</v>
      </c>
    </row>
    <row r="84" spans="2:9" x14ac:dyDescent="0.25">
      <c r="B84" s="3" t="s">
        <v>324</v>
      </c>
      <c r="C84" s="2">
        <v>27</v>
      </c>
      <c r="D84" s="4">
        <f t="shared" si="3"/>
        <v>5.669886602267955E-3</v>
      </c>
      <c r="E84" s="2">
        <v>27</v>
      </c>
      <c r="F84" s="2"/>
      <c r="G84" s="2" t="s">
        <v>135</v>
      </c>
    </row>
    <row r="85" spans="2:9" x14ac:dyDescent="0.25">
      <c r="B85" s="3" t="s">
        <v>325</v>
      </c>
      <c r="C85" s="2">
        <v>25</v>
      </c>
      <c r="D85" s="4">
        <f t="shared" si="3"/>
        <v>5.2498950020999583E-3</v>
      </c>
      <c r="E85" s="2">
        <v>11</v>
      </c>
      <c r="F85" s="2">
        <v>14</v>
      </c>
      <c r="G85" s="2" t="s">
        <v>135</v>
      </c>
      <c r="I85" s="23"/>
    </row>
    <row r="86" spans="2:9" x14ac:dyDescent="0.25">
      <c r="B86" s="3" t="s">
        <v>326</v>
      </c>
      <c r="C86" s="2">
        <v>19</v>
      </c>
      <c r="D86" s="4">
        <f t="shared" si="3"/>
        <v>3.9899202015959683E-3</v>
      </c>
      <c r="E86" s="5"/>
      <c r="F86" s="5"/>
      <c r="G86" s="5" t="s">
        <v>135</v>
      </c>
    </row>
    <row r="87" spans="2:9" x14ac:dyDescent="0.25">
      <c r="B87" s="3" t="s">
        <v>327</v>
      </c>
      <c r="C87" s="2">
        <v>8</v>
      </c>
      <c r="D87" s="4">
        <f t="shared" si="3"/>
        <v>1.6799664006719867E-3</v>
      </c>
      <c r="E87" s="2">
        <v>8</v>
      </c>
      <c r="F87" s="2"/>
      <c r="G87" s="2" t="s">
        <v>135</v>
      </c>
    </row>
    <row r="88" spans="2:9" x14ac:dyDescent="0.25">
      <c r="B88" s="3" t="s">
        <v>328</v>
      </c>
      <c r="C88" s="2">
        <v>4</v>
      </c>
      <c r="D88" s="4">
        <f t="shared" si="3"/>
        <v>8.3998320033599333E-4</v>
      </c>
      <c r="E88" s="2">
        <v>1</v>
      </c>
      <c r="F88" s="2"/>
      <c r="G88" s="2" t="s">
        <v>135</v>
      </c>
    </row>
    <row r="89" spans="2:9" x14ac:dyDescent="0.25">
      <c r="B89" s="3" t="s">
        <v>329</v>
      </c>
      <c r="C89" s="2">
        <v>4</v>
      </c>
      <c r="D89" s="4">
        <f t="shared" si="3"/>
        <v>8.3998320033599333E-4</v>
      </c>
      <c r="E89" s="5"/>
      <c r="F89" s="5"/>
      <c r="G89" s="5" t="s">
        <v>135</v>
      </c>
    </row>
    <row r="90" spans="2:9" x14ac:dyDescent="0.25">
      <c r="B90" s="3"/>
      <c r="C90" s="2">
        <f>SUM(C77:C89)</f>
        <v>980</v>
      </c>
      <c r="D90" s="4"/>
      <c r="E90" s="5"/>
      <c r="F90" s="5"/>
      <c r="G90" s="5"/>
    </row>
    <row r="91" spans="2:9" x14ac:dyDescent="0.25">
      <c r="B91" s="50" t="s">
        <v>330</v>
      </c>
      <c r="C91" s="50" t="s">
        <v>246</v>
      </c>
      <c r="D91" s="50" t="s">
        <v>5</v>
      </c>
      <c r="E91" s="95" t="s">
        <v>21</v>
      </c>
      <c r="F91" s="95" t="s">
        <v>22</v>
      </c>
      <c r="G91" s="95" t="s">
        <v>247</v>
      </c>
    </row>
    <row r="92" spans="2:9" x14ac:dyDescent="0.25">
      <c r="B92" s="64" t="s">
        <v>331</v>
      </c>
      <c r="C92" s="32">
        <v>87</v>
      </c>
      <c r="D92" s="96">
        <f t="shared" ref="D92:D136" si="4">(C92/$C$189)</f>
        <v>1.8269634607307853E-2</v>
      </c>
      <c r="E92" s="32">
        <v>121</v>
      </c>
      <c r="F92" s="32">
        <v>0</v>
      </c>
      <c r="G92" s="32" t="s">
        <v>150</v>
      </c>
    </row>
    <row r="93" spans="2:9" x14ac:dyDescent="0.25">
      <c r="B93" s="98" t="s">
        <v>332</v>
      </c>
      <c r="C93" s="99">
        <v>87</v>
      </c>
      <c r="D93" s="96">
        <f t="shared" si="4"/>
        <v>1.8269634607307853E-2</v>
      </c>
      <c r="E93" s="99">
        <v>0</v>
      </c>
      <c r="F93" s="100">
        <v>87</v>
      </c>
      <c r="G93" s="97" t="s">
        <v>150</v>
      </c>
    </row>
    <row r="94" spans="2:9" x14ac:dyDescent="0.25">
      <c r="B94" s="64" t="s">
        <v>333</v>
      </c>
      <c r="C94" s="32">
        <v>70</v>
      </c>
      <c r="D94" s="96">
        <f t="shared" si="4"/>
        <v>1.4699706005879883E-2</v>
      </c>
      <c r="E94" s="32">
        <v>50</v>
      </c>
      <c r="F94" s="32">
        <v>20</v>
      </c>
      <c r="G94" s="32" t="s">
        <v>150</v>
      </c>
    </row>
    <row r="95" spans="2:9" x14ac:dyDescent="0.25">
      <c r="B95" s="64" t="s">
        <v>334</v>
      </c>
      <c r="C95" s="32">
        <v>67</v>
      </c>
      <c r="D95" s="96">
        <f t="shared" si="4"/>
        <v>1.4069718605627888E-2</v>
      </c>
      <c r="E95" s="32">
        <v>67</v>
      </c>
      <c r="F95" s="32">
        <v>0</v>
      </c>
      <c r="G95" s="32" t="s">
        <v>150</v>
      </c>
    </row>
    <row r="96" spans="2:9" x14ac:dyDescent="0.25">
      <c r="B96" s="64" t="s">
        <v>335</v>
      </c>
      <c r="C96" s="32">
        <v>51</v>
      </c>
      <c r="D96" s="96">
        <f t="shared" si="4"/>
        <v>1.0709785804283915E-2</v>
      </c>
      <c r="E96" s="32">
        <v>51</v>
      </c>
      <c r="F96" s="32">
        <v>0</v>
      </c>
      <c r="G96" s="32" t="s">
        <v>150</v>
      </c>
    </row>
    <row r="97" spans="2:7" x14ac:dyDescent="0.25">
      <c r="B97" s="64" t="s">
        <v>336</v>
      </c>
      <c r="C97" s="32">
        <v>47</v>
      </c>
      <c r="D97" s="96">
        <f t="shared" si="4"/>
        <v>9.8698026039479216E-3</v>
      </c>
      <c r="E97" s="32">
        <v>44</v>
      </c>
      <c r="F97" s="32">
        <v>3</v>
      </c>
      <c r="G97" s="32" t="s">
        <v>150</v>
      </c>
    </row>
    <row r="98" spans="2:7" x14ac:dyDescent="0.25">
      <c r="B98" s="64" t="s">
        <v>151</v>
      </c>
      <c r="C98" s="32">
        <v>41</v>
      </c>
      <c r="D98" s="96">
        <f t="shared" si="4"/>
        <v>8.6098278034439316E-3</v>
      </c>
      <c r="E98" s="32">
        <v>47</v>
      </c>
      <c r="F98" s="32">
        <v>0</v>
      </c>
      <c r="G98" s="32" t="s">
        <v>150</v>
      </c>
    </row>
    <row r="99" spans="2:7" x14ac:dyDescent="0.25">
      <c r="B99" s="64" t="s">
        <v>337</v>
      </c>
      <c r="C99" s="32">
        <v>38</v>
      </c>
      <c r="D99" s="96">
        <f t="shared" si="4"/>
        <v>7.9798404031919366E-3</v>
      </c>
      <c r="E99" s="32">
        <v>29</v>
      </c>
      <c r="F99" s="32">
        <v>9</v>
      </c>
      <c r="G99" s="32" t="s">
        <v>150</v>
      </c>
    </row>
    <row r="100" spans="2:7" x14ac:dyDescent="0.25">
      <c r="B100" s="64" t="s">
        <v>338</v>
      </c>
      <c r="C100" s="32">
        <v>36</v>
      </c>
      <c r="D100" s="96">
        <f t="shared" si="4"/>
        <v>7.5598488030239391E-3</v>
      </c>
      <c r="E100" s="32">
        <v>36</v>
      </c>
      <c r="F100" s="32">
        <v>0</v>
      </c>
      <c r="G100" s="32" t="s">
        <v>150</v>
      </c>
    </row>
    <row r="101" spans="2:7" x14ac:dyDescent="0.25">
      <c r="B101" s="64" t="s">
        <v>339</v>
      </c>
      <c r="C101" s="32">
        <v>30</v>
      </c>
      <c r="D101" s="96">
        <f t="shared" si="4"/>
        <v>6.29987400251995E-3</v>
      </c>
      <c r="E101" s="32">
        <v>11</v>
      </c>
      <c r="F101" s="32">
        <v>18</v>
      </c>
      <c r="G101" s="32" t="s">
        <v>150</v>
      </c>
    </row>
    <row r="102" spans="2:7" x14ac:dyDescent="0.25">
      <c r="B102" s="64" t="s">
        <v>340</v>
      </c>
      <c r="C102" s="32">
        <v>30</v>
      </c>
      <c r="D102" s="96">
        <f t="shared" si="4"/>
        <v>6.29987400251995E-3</v>
      </c>
      <c r="E102" s="32">
        <v>30</v>
      </c>
      <c r="F102" s="32">
        <v>0</v>
      </c>
      <c r="G102" s="32" t="s">
        <v>150</v>
      </c>
    </row>
    <row r="103" spans="2:7" x14ac:dyDescent="0.25">
      <c r="B103" s="3" t="s">
        <v>341</v>
      </c>
      <c r="C103" s="2">
        <v>27</v>
      </c>
      <c r="D103" s="4">
        <f t="shared" si="4"/>
        <v>5.669886602267955E-3</v>
      </c>
      <c r="E103" s="2">
        <v>27</v>
      </c>
      <c r="F103" s="2"/>
      <c r="G103" s="2" t="s">
        <v>150</v>
      </c>
    </row>
    <row r="104" spans="2:7" x14ac:dyDescent="0.25">
      <c r="B104" s="3" t="s">
        <v>342</v>
      </c>
      <c r="C104" s="2">
        <v>19</v>
      </c>
      <c r="D104" s="4">
        <f t="shared" si="4"/>
        <v>3.9899202015959683E-3</v>
      </c>
      <c r="E104" s="2">
        <v>19</v>
      </c>
      <c r="F104" s="2">
        <v>0</v>
      </c>
      <c r="G104" s="2" t="s">
        <v>150</v>
      </c>
    </row>
    <row r="105" spans="2:7" x14ac:dyDescent="0.25">
      <c r="B105" s="3" t="s">
        <v>343</v>
      </c>
      <c r="C105" s="2">
        <v>19</v>
      </c>
      <c r="D105" s="4">
        <f t="shared" si="4"/>
        <v>3.9899202015959683E-3</v>
      </c>
      <c r="E105" s="2">
        <v>16</v>
      </c>
      <c r="F105" s="2">
        <v>3</v>
      </c>
      <c r="G105" s="2" t="s">
        <v>150</v>
      </c>
    </row>
    <row r="106" spans="2:7" x14ac:dyDescent="0.25">
      <c r="B106" s="3" t="s">
        <v>344</v>
      </c>
      <c r="C106" s="2">
        <v>18</v>
      </c>
      <c r="D106" s="4">
        <f t="shared" si="4"/>
        <v>3.7799244015119695E-3</v>
      </c>
      <c r="E106" s="2">
        <v>14</v>
      </c>
      <c r="F106" s="2">
        <v>4</v>
      </c>
      <c r="G106" s="2" t="s">
        <v>150</v>
      </c>
    </row>
    <row r="107" spans="2:7" x14ac:dyDescent="0.25">
      <c r="B107" s="3" t="s">
        <v>345</v>
      </c>
      <c r="C107" s="2">
        <v>17</v>
      </c>
      <c r="D107" s="4">
        <f t="shared" si="4"/>
        <v>3.5699286014279717E-3</v>
      </c>
      <c r="E107" s="2">
        <v>17</v>
      </c>
      <c r="F107" s="2">
        <v>0</v>
      </c>
      <c r="G107" s="2" t="s">
        <v>150</v>
      </c>
    </row>
    <row r="108" spans="2:7" x14ac:dyDescent="0.25">
      <c r="B108" s="3" t="s">
        <v>346</v>
      </c>
      <c r="C108" s="2">
        <v>16</v>
      </c>
      <c r="D108" s="4">
        <f t="shared" si="4"/>
        <v>3.3599328013439733E-3</v>
      </c>
      <c r="E108" s="2">
        <v>13</v>
      </c>
      <c r="F108" s="2">
        <v>3</v>
      </c>
      <c r="G108" s="2" t="s">
        <v>150</v>
      </c>
    </row>
    <row r="109" spans="2:7" x14ac:dyDescent="0.25">
      <c r="B109" s="3" t="s">
        <v>347</v>
      </c>
      <c r="C109" s="2">
        <v>15</v>
      </c>
      <c r="D109" s="4">
        <f t="shared" si="4"/>
        <v>3.149937001259975E-3</v>
      </c>
      <c r="E109" s="2">
        <v>15</v>
      </c>
      <c r="F109" s="2"/>
      <c r="G109" s="2" t="s">
        <v>150</v>
      </c>
    </row>
    <row r="110" spans="2:7" x14ac:dyDescent="0.25">
      <c r="B110" s="3" t="s">
        <v>348</v>
      </c>
      <c r="C110" s="2">
        <v>12</v>
      </c>
      <c r="D110" s="4">
        <f t="shared" si="4"/>
        <v>2.51994960100798E-3</v>
      </c>
      <c r="E110" s="2">
        <v>6</v>
      </c>
      <c r="F110" s="2">
        <v>6</v>
      </c>
      <c r="G110" s="2" t="s">
        <v>150</v>
      </c>
    </row>
    <row r="111" spans="2:7" x14ac:dyDescent="0.25">
      <c r="B111" s="3" t="s">
        <v>349</v>
      </c>
      <c r="C111" s="2">
        <v>12</v>
      </c>
      <c r="D111" s="4">
        <f t="shared" si="4"/>
        <v>2.51994960100798E-3</v>
      </c>
      <c r="E111" s="2">
        <v>10</v>
      </c>
      <c r="F111" s="2">
        <v>2</v>
      </c>
      <c r="G111" s="2" t="s">
        <v>150</v>
      </c>
    </row>
    <row r="112" spans="2:7" x14ac:dyDescent="0.25">
      <c r="B112" s="3" t="s">
        <v>350</v>
      </c>
      <c r="C112" s="2">
        <v>12</v>
      </c>
      <c r="D112" s="4">
        <f t="shared" si="4"/>
        <v>2.51994960100798E-3</v>
      </c>
      <c r="E112" s="2">
        <v>12</v>
      </c>
      <c r="F112" s="2">
        <v>0</v>
      </c>
      <c r="G112" s="2" t="s">
        <v>150</v>
      </c>
    </row>
    <row r="113" spans="2:7" x14ac:dyDescent="0.25">
      <c r="B113" s="3" t="s">
        <v>351</v>
      </c>
      <c r="C113" s="2">
        <v>11</v>
      </c>
      <c r="D113" s="4">
        <f t="shared" si="4"/>
        <v>2.3099538009239817E-3</v>
      </c>
      <c r="E113" s="2">
        <v>11</v>
      </c>
      <c r="F113" s="2">
        <v>0</v>
      </c>
      <c r="G113" s="2" t="s">
        <v>150</v>
      </c>
    </row>
    <row r="114" spans="2:7" x14ac:dyDescent="0.25">
      <c r="B114" s="3" t="s">
        <v>352</v>
      </c>
      <c r="C114" s="2">
        <v>10</v>
      </c>
      <c r="D114" s="4">
        <f t="shared" si="4"/>
        <v>2.0999580008399833E-3</v>
      </c>
      <c r="E114" s="2">
        <v>8</v>
      </c>
      <c r="F114" s="2">
        <v>2</v>
      </c>
      <c r="G114" s="2" t="s">
        <v>150</v>
      </c>
    </row>
    <row r="115" spans="2:7" x14ac:dyDescent="0.25">
      <c r="B115" s="3" t="s">
        <v>353</v>
      </c>
      <c r="C115" s="2">
        <v>10</v>
      </c>
      <c r="D115" s="4">
        <f t="shared" si="4"/>
        <v>2.0999580008399833E-3</v>
      </c>
      <c r="E115" s="2">
        <v>10</v>
      </c>
      <c r="F115" s="2">
        <v>0</v>
      </c>
      <c r="G115" s="2" t="s">
        <v>150</v>
      </c>
    </row>
    <row r="116" spans="2:7" x14ac:dyDescent="0.25">
      <c r="B116" s="3" t="s">
        <v>354</v>
      </c>
      <c r="C116" s="2">
        <v>9</v>
      </c>
      <c r="D116" s="4">
        <f t="shared" si="4"/>
        <v>1.8899622007559848E-3</v>
      </c>
      <c r="E116" s="2">
        <v>9</v>
      </c>
      <c r="F116" s="2">
        <v>0</v>
      </c>
      <c r="G116" s="2" t="s">
        <v>150</v>
      </c>
    </row>
    <row r="117" spans="2:7" x14ac:dyDescent="0.25">
      <c r="B117" s="3" t="s">
        <v>355</v>
      </c>
      <c r="C117" s="2">
        <v>8</v>
      </c>
      <c r="D117" s="4">
        <f t="shared" si="4"/>
        <v>1.6799664006719867E-3</v>
      </c>
      <c r="E117" s="2">
        <v>8</v>
      </c>
      <c r="F117" s="2">
        <v>0</v>
      </c>
      <c r="G117" s="2" t="s">
        <v>150</v>
      </c>
    </row>
    <row r="118" spans="2:7" x14ac:dyDescent="0.25">
      <c r="B118" s="3" t="s">
        <v>356</v>
      </c>
      <c r="C118" s="2">
        <v>7</v>
      </c>
      <c r="D118" s="4">
        <f t="shared" si="4"/>
        <v>1.4699706005879883E-3</v>
      </c>
      <c r="E118" s="2">
        <v>7</v>
      </c>
      <c r="F118" s="2">
        <v>0</v>
      </c>
      <c r="G118" s="2" t="s">
        <v>150</v>
      </c>
    </row>
    <row r="119" spans="2:7" x14ac:dyDescent="0.25">
      <c r="B119" s="3" t="s">
        <v>357</v>
      </c>
      <c r="C119" s="2">
        <v>6</v>
      </c>
      <c r="D119" s="4">
        <f t="shared" si="4"/>
        <v>1.25997480050399E-3</v>
      </c>
      <c r="E119" s="2">
        <v>6</v>
      </c>
      <c r="F119" s="2"/>
      <c r="G119" s="2" t="s">
        <v>150</v>
      </c>
    </row>
    <row r="120" spans="2:7" x14ac:dyDescent="0.25">
      <c r="B120" s="3" t="s">
        <v>358</v>
      </c>
      <c r="C120" s="2">
        <v>6</v>
      </c>
      <c r="D120" s="4">
        <f t="shared" si="4"/>
        <v>1.25997480050399E-3</v>
      </c>
      <c r="E120" s="2">
        <v>0</v>
      </c>
      <c r="F120" s="2">
        <v>6</v>
      </c>
      <c r="G120" s="2" t="s">
        <v>150</v>
      </c>
    </row>
    <row r="121" spans="2:7" x14ac:dyDescent="0.25">
      <c r="B121" s="3" t="s">
        <v>359</v>
      </c>
      <c r="C121" s="2">
        <v>6</v>
      </c>
      <c r="D121" s="4">
        <f t="shared" si="4"/>
        <v>1.25997480050399E-3</v>
      </c>
      <c r="E121" s="2">
        <v>5</v>
      </c>
      <c r="F121" s="2">
        <v>1</v>
      </c>
      <c r="G121" s="2" t="s">
        <v>150</v>
      </c>
    </row>
    <row r="122" spans="2:7" x14ac:dyDescent="0.25">
      <c r="B122" s="3" t="s">
        <v>360</v>
      </c>
      <c r="C122" s="2">
        <v>6</v>
      </c>
      <c r="D122" s="4">
        <f t="shared" si="4"/>
        <v>1.25997480050399E-3</v>
      </c>
      <c r="E122" s="2">
        <v>6</v>
      </c>
      <c r="F122" s="2">
        <v>0</v>
      </c>
      <c r="G122" s="2" t="s">
        <v>150</v>
      </c>
    </row>
    <row r="123" spans="2:7" x14ac:dyDescent="0.25">
      <c r="B123" s="3" t="s">
        <v>361</v>
      </c>
      <c r="C123" s="2">
        <v>5</v>
      </c>
      <c r="D123" s="4">
        <f t="shared" si="4"/>
        <v>1.0499790004199917E-3</v>
      </c>
      <c r="E123" s="2">
        <v>0</v>
      </c>
      <c r="F123" s="2">
        <v>5</v>
      </c>
      <c r="G123" s="2" t="s">
        <v>150</v>
      </c>
    </row>
    <row r="124" spans="2:7" x14ac:dyDescent="0.25">
      <c r="B124" s="3" t="s">
        <v>362</v>
      </c>
      <c r="C124" s="2">
        <v>5</v>
      </c>
      <c r="D124" s="4">
        <f t="shared" si="4"/>
        <v>1.0499790004199917E-3</v>
      </c>
      <c r="E124" s="2">
        <v>5</v>
      </c>
      <c r="F124" s="2"/>
      <c r="G124" s="2" t="s">
        <v>150</v>
      </c>
    </row>
    <row r="125" spans="2:7" x14ac:dyDescent="0.25">
      <c r="B125" s="3" t="s">
        <v>363</v>
      </c>
      <c r="C125" s="2">
        <v>5</v>
      </c>
      <c r="D125" s="4">
        <f t="shared" si="4"/>
        <v>1.0499790004199917E-3</v>
      </c>
      <c r="E125" s="2">
        <v>5</v>
      </c>
      <c r="F125" s="2"/>
      <c r="G125" s="2" t="s">
        <v>150</v>
      </c>
    </row>
    <row r="126" spans="2:7" x14ac:dyDescent="0.25">
      <c r="B126" s="3" t="s">
        <v>364</v>
      </c>
      <c r="C126" s="2">
        <v>5</v>
      </c>
      <c r="D126" s="4">
        <f t="shared" si="4"/>
        <v>1.0499790004199917E-3</v>
      </c>
      <c r="E126" s="2">
        <v>5</v>
      </c>
      <c r="F126" s="2">
        <v>0</v>
      </c>
      <c r="G126" s="2" t="s">
        <v>150</v>
      </c>
    </row>
    <row r="127" spans="2:7" x14ac:dyDescent="0.25">
      <c r="B127" s="3" t="s">
        <v>365</v>
      </c>
      <c r="C127" s="2">
        <v>4</v>
      </c>
      <c r="D127" s="4">
        <f t="shared" si="4"/>
        <v>8.3998320033599333E-4</v>
      </c>
      <c r="E127" s="5"/>
      <c r="F127" s="5"/>
      <c r="G127" s="5" t="s">
        <v>150</v>
      </c>
    </row>
    <row r="128" spans="2:7" x14ac:dyDescent="0.25">
      <c r="B128" s="3" t="s">
        <v>366</v>
      </c>
      <c r="C128" s="2">
        <v>4</v>
      </c>
      <c r="D128" s="4">
        <f t="shared" si="4"/>
        <v>8.3998320033599333E-4</v>
      </c>
      <c r="E128" s="5"/>
      <c r="F128" s="5"/>
      <c r="G128" s="5" t="s">
        <v>150</v>
      </c>
    </row>
    <row r="129" spans="2:9" x14ac:dyDescent="0.25">
      <c r="B129" s="3" t="s">
        <v>367</v>
      </c>
      <c r="C129" s="2">
        <v>4</v>
      </c>
      <c r="D129" s="4">
        <f t="shared" si="4"/>
        <v>8.3998320033599333E-4</v>
      </c>
      <c r="E129" s="2">
        <v>4</v>
      </c>
      <c r="F129" s="2"/>
      <c r="G129" s="2" t="s">
        <v>150</v>
      </c>
      <c r="I129" s="23"/>
    </row>
    <row r="130" spans="2:9" x14ac:dyDescent="0.25">
      <c r="B130" s="3" t="s">
        <v>368</v>
      </c>
      <c r="C130" s="2">
        <v>3</v>
      </c>
      <c r="D130" s="4">
        <f t="shared" si="4"/>
        <v>6.29987400251995E-4</v>
      </c>
      <c r="E130" s="2">
        <v>3</v>
      </c>
      <c r="F130" s="2">
        <v>0</v>
      </c>
      <c r="G130" s="2" t="s">
        <v>150</v>
      </c>
    </row>
    <row r="131" spans="2:9" x14ac:dyDescent="0.25">
      <c r="B131" s="3" t="s">
        <v>369</v>
      </c>
      <c r="C131" s="2">
        <v>3</v>
      </c>
      <c r="D131" s="4">
        <f t="shared" si="4"/>
        <v>6.29987400251995E-4</v>
      </c>
      <c r="E131" s="2">
        <v>3</v>
      </c>
      <c r="F131" s="2"/>
      <c r="G131" s="2" t="s">
        <v>150</v>
      </c>
    </row>
    <row r="132" spans="2:9" x14ac:dyDescent="0.25">
      <c r="B132" s="3" t="s">
        <v>370</v>
      </c>
      <c r="C132" s="2">
        <v>2</v>
      </c>
      <c r="D132" s="4">
        <f t="shared" si="4"/>
        <v>4.1999160016799666E-4</v>
      </c>
      <c r="E132" s="2">
        <v>2</v>
      </c>
      <c r="F132" s="2"/>
      <c r="G132" s="2" t="s">
        <v>150</v>
      </c>
    </row>
    <row r="133" spans="2:9" x14ac:dyDescent="0.25">
      <c r="B133" s="3" t="s">
        <v>371</v>
      </c>
      <c r="C133" s="2">
        <v>2</v>
      </c>
      <c r="D133" s="4">
        <f t="shared" si="4"/>
        <v>4.1999160016799666E-4</v>
      </c>
      <c r="E133" s="2">
        <v>2</v>
      </c>
      <c r="F133" s="2"/>
      <c r="G133" s="2" t="s">
        <v>150</v>
      </c>
    </row>
    <row r="134" spans="2:9" x14ac:dyDescent="0.25">
      <c r="B134" s="3" t="s">
        <v>372</v>
      </c>
      <c r="C134" s="2">
        <v>2</v>
      </c>
      <c r="D134" s="4">
        <f t="shared" si="4"/>
        <v>4.1999160016799666E-4</v>
      </c>
      <c r="E134" s="2">
        <v>2</v>
      </c>
      <c r="F134" s="2"/>
      <c r="G134" s="2" t="s">
        <v>150</v>
      </c>
    </row>
    <row r="135" spans="2:9" x14ac:dyDescent="0.25">
      <c r="B135" s="3" t="s">
        <v>373</v>
      </c>
      <c r="C135" s="2">
        <v>2</v>
      </c>
      <c r="D135" s="4">
        <f t="shared" si="4"/>
        <v>4.1999160016799666E-4</v>
      </c>
      <c r="E135" s="2"/>
      <c r="F135" s="2"/>
      <c r="G135" s="2" t="s">
        <v>150</v>
      </c>
    </row>
    <row r="136" spans="2:9" x14ac:dyDescent="0.25">
      <c r="B136" s="3" t="s">
        <v>374</v>
      </c>
      <c r="C136" s="2">
        <v>1</v>
      </c>
      <c r="D136" s="4">
        <f t="shared" si="4"/>
        <v>2.0999580008399833E-4</v>
      </c>
      <c r="E136" s="2"/>
      <c r="F136" s="2">
        <v>1</v>
      </c>
      <c r="G136" s="2" t="s">
        <v>150</v>
      </c>
    </row>
    <row r="137" spans="2:9" x14ac:dyDescent="0.25">
      <c r="B137" s="3"/>
      <c r="C137" s="2">
        <f>SUM(C92:C136)</f>
        <v>877</v>
      </c>
      <c r="D137" s="4"/>
      <c r="E137" s="2"/>
      <c r="F137" s="2"/>
      <c r="G137" s="2"/>
    </row>
    <row r="138" spans="2:9" x14ac:dyDescent="0.25">
      <c r="B138" s="50" t="s">
        <v>10</v>
      </c>
      <c r="C138" s="50" t="s">
        <v>246</v>
      </c>
      <c r="D138" s="50" t="s">
        <v>5</v>
      </c>
      <c r="E138" s="95" t="s">
        <v>21</v>
      </c>
      <c r="F138" s="95" t="s">
        <v>22</v>
      </c>
      <c r="G138" s="95" t="s">
        <v>247</v>
      </c>
    </row>
    <row r="139" spans="2:9" x14ac:dyDescent="0.25">
      <c r="B139" s="3" t="s">
        <v>375</v>
      </c>
      <c r="C139" s="2">
        <v>196</v>
      </c>
      <c r="D139" s="4">
        <f t="shared" ref="D139:D185" si="5">(C139/$C$189)</f>
        <v>4.1159176816463673E-2</v>
      </c>
      <c r="E139" s="2">
        <v>191</v>
      </c>
      <c r="F139" s="2">
        <v>5</v>
      </c>
      <c r="G139" s="2" t="s">
        <v>191</v>
      </c>
    </row>
    <row r="140" spans="2:9" x14ac:dyDescent="0.25">
      <c r="B140" s="3" t="s">
        <v>42</v>
      </c>
      <c r="C140" s="2">
        <v>153</v>
      </c>
      <c r="D140" s="4">
        <f t="shared" si="5"/>
        <v>3.2129357412851743E-2</v>
      </c>
      <c r="E140" s="2">
        <v>142</v>
      </c>
      <c r="F140" s="2">
        <v>11</v>
      </c>
      <c r="G140" s="2" t="s">
        <v>191</v>
      </c>
    </row>
    <row r="141" spans="2:9" x14ac:dyDescent="0.25">
      <c r="B141" s="3" t="s">
        <v>43</v>
      </c>
      <c r="C141" s="2">
        <v>136</v>
      </c>
      <c r="D141" s="4">
        <f t="shared" si="5"/>
        <v>2.8559428811423773E-2</v>
      </c>
      <c r="E141" s="2">
        <v>129</v>
      </c>
      <c r="F141" s="2">
        <v>7</v>
      </c>
      <c r="G141" s="2" t="s">
        <v>191</v>
      </c>
    </row>
    <row r="142" spans="2:9" x14ac:dyDescent="0.25">
      <c r="B142" s="3" t="s">
        <v>44</v>
      </c>
      <c r="C142" s="2">
        <v>97</v>
      </c>
      <c r="D142" s="4">
        <f t="shared" si="5"/>
        <v>2.0369592608147837E-2</v>
      </c>
      <c r="E142" s="2">
        <v>93</v>
      </c>
      <c r="F142" s="2">
        <v>4</v>
      </c>
      <c r="G142" s="2" t="s">
        <v>191</v>
      </c>
    </row>
    <row r="143" spans="2:9" x14ac:dyDescent="0.25">
      <c r="B143" s="3" t="s">
        <v>45</v>
      </c>
      <c r="C143" s="2">
        <v>71</v>
      </c>
      <c r="D143" s="4">
        <f t="shared" si="5"/>
        <v>1.490970180596388E-2</v>
      </c>
      <c r="E143" s="2">
        <v>68</v>
      </c>
      <c r="F143" s="2">
        <v>3</v>
      </c>
      <c r="G143" s="2" t="s">
        <v>191</v>
      </c>
    </row>
    <row r="144" spans="2:9" x14ac:dyDescent="0.25">
      <c r="B144" s="3" t="s">
        <v>376</v>
      </c>
      <c r="C144" s="2">
        <v>50</v>
      </c>
      <c r="D144" s="4">
        <f t="shared" si="5"/>
        <v>1.0499790004199917E-2</v>
      </c>
      <c r="E144" s="2">
        <v>47</v>
      </c>
      <c r="F144" s="2">
        <v>3</v>
      </c>
      <c r="G144" s="2" t="s">
        <v>191</v>
      </c>
    </row>
    <row r="145" spans="2:9" x14ac:dyDescent="0.25">
      <c r="B145" s="3" t="s">
        <v>377</v>
      </c>
      <c r="C145" s="2">
        <v>39</v>
      </c>
      <c r="D145" s="4">
        <f t="shared" si="5"/>
        <v>8.189836203275935E-3</v>
      </c>
      <c r="E145" s="2">
        <v>39</v>
      </c>
      <c r="F145" s="2">
        <v>0</v>
      </c>
      <c r="G145" s="2" t="s">
        <v>191</v>
      </c>
    </row>
    <row r="146" spans="2:9" x14ac:dyDescent="0.25">
      <c r="B146" s="3" t="s">
        <v>378</v>
      </c>
      <c r="C146" s="2">
        <v>37</v>
      </c>
      <c r="D146" s="4">
        <f t="shared" si="5"/>
        <v>7.7698446031079374E-3</v>
      </c>
      <c r="E146" s="2">
        <v>37</v>
      </c>
      <c r="F146" s="2">
        <v>0</v>
      </c>
      <c r="G146" s="2" t="s">
        <v>191</v>
      </c>
    </row>
    <row r="147" spans="2:9" x14ac:dyDescent="0.25">
      <c r="B147" s="3" t="s">
        <v>379</v>
      </c>
      <c r="C147" s="2">
        <v>36</v>
      </c>
      <c r="D147" s="4">
        <f t="shared" si="5"/>
        <v>7.5598488030239391E-3</v>
      </c>
      <c r="E147" s="2">
        <v>34</v>
      </c>
      <c r="F147" s="2">
        <v>2</v>
      </c>
      <c r="G147" s="2" t="s">
        <v>191</v>
      </c>
    </row>
    <row r="148" spans="2:9" x14ac:dyDescent="0.25">
      <c r="B148" s="3" t="s">
        <v>380</v>
      </c>
      <c r="C148" s="2">
        <v>32</v>
      </c>
      <c r="D148" s="4">
        <f t="shared" si="5"/>
        <v>6.7198656026879466E-3</v>
      </c>
      <c r="E148" s="2">
        <v>30</v>
      </c>
      <c r="F148" s="2">
        <v>2</v>
      </c>
      <c r="G148" s="2" t="s">
        <v>191</v>
      </c>
    </row>
    <row r="149" spans="2:9" x14ac:dyDescent="0.25">
      <c r="B149" s="3" t="s">
        <v>381</v>
      </c>
      <c r="C149" s="2">
        <v>29</v>
      </c>
      <c r="D149" s="4">
        <f t="shared" si="5"/>
        <v>6.0898782024359516E-3</v>
      </c>
      <c r="E149" s="2">
        <v>29</v>
      </c>
      <c r="F149" s="2"/>
      <c r="G149" s="2" t="s">
        <v>191</v>
      </c>
      <c r="I149" s="23"/>
    </row>
    <row r="150" spans="2:9" x14ac:dyDescent="0.25">
      <c r="B150" s="3" t="s">
        <v>382</v>
      </c>
      <c r="C150" s="2">
        <v>28</v>
      </c>
      <c r="D150" s="4">
        <f t="shared" si="5"/>
        <v>5.8798824023519533E-3</v>
      </c>
      <c r="E150" s="5"/>
      <c r="F150" s="5"/>
      <c r="G150" s="5" t="s">
        <v>191</v>
      </c>
    </row>
    <row r="151" spans="2:9" x14ac:dyDescent="0.25">
      <c r="B151" s="3" t="s">
        <v>383</v>
      </c>
      <c r="C151" s="2">
        <v>28</v>
      </c>
      <c r="D151" s="4">
        <f t="shared" si="5"/>
        <v>5.8798824023519533E-3</v>
      </c>
      <c r="E151" s="2">
        <v>27</v>
      </c>
      <c r="F151" s="2">
        <v>1</v>
      </c>
      <c r="G151" s="2" t="s">
        <v>191</v>
      </c>
    </row>
    <row r="152" spans="2:9" x14ac:dyDescent="0.25">
      <c r="B152" s="3" t="s">
        <v>384</v>
      </c>
      <c r="C152" s="2">
        <v>25</v>
      </c>
      <c r="D152" s="4">
        <f t="shared" si="5"/>
        <v>5.2498950020999583E-3</v>
      </c>
      <c r="E152" s="2">
        <v>24</v>
      </c>
      <c r="F152" s="2">
        <v>1</v>
      </c>
      <c r="G152" s="2" t="s">
        <v>191</v>
      </c>
    </row>
    <row r="153" spans="2:9" x14ac:dyDescent="0.25">
      <c r="B153" s="3" t="s">
        <v>385</v>
      </c>
      <c r="C153" s="2">
        <v>23</v>
      </c>
      <c r="D153" s="4">
        <f t="shared" si="5"/>
        <v>4.8299034019319616E-3</v>
      </c>
      <c r="E153" s="2">
        <v>23</v>
      </c>
      <c r="F153" s="2"/>
      <c r="G153" s="2" t="s">
        <v>191</v>
      </c>
      <c r="H153" s="16"/>
    </row>
    <row r="154" spans="2:9" x14ac:dyDescent="0.25">
      <c r="B154" s="3" t="s">
        <v>386</v>
      </c>
      <c r="C154" s="2">
        <v>23</v>
      </c>
      <c r="D154" s="4">
        <f t="shared" si="5"/>
        <v>4.8299034019319616E-3</v>
      </c>
      <c r="E154" s="2">
        <v>23</v>
      </c>
      <c r="F154" s="2"/>
      <c r="G154" s="2" t="s">
        <v>191</v>
      </c>
    </row>
    <row r="155" spans="2:9" x14ac:dyDescent="0.25">
      <c r="B155" s="3" t="s">
        <v>387</v>
      </c>
      <c r="C155" s="2">
        <v>23</v>
      </c>
      <c r="D155" s="4">
        <f t="shared" si="5"/>
        <v>4.8299034019319616E-3</v>
      </c>
      <c r="E155" s="2">
        <v>22</v>
      </c>
      <c r="F155" s="2">
        <v>1</v>
      </c>
      <c r="G155" s="2" t="s">
        <v>191</v>
      </c>
    </row>
    <row r="156" spans="2:9" x14ac:dyDescent="0.25">
      <c r="B156" s="3" t="s">
        <v>388</v>
      </c>
      <c r="C156" s="2">
        <v>23</v>
      </c>
      <c r="D156" s="4">
        <f t="shared" si="5"/>
        <v>4.8299034019319616E-3</v>
      </c>
      <c r="E156" s="2">
        <v>20</v>
      </c>
      <c r="F156" s="2">
        <v>3</v>
      </c>
      <c r="G156" s="2" t="s">
        <v>191</v>
      </c>
    </row>
    <row r="157" spans="2:9" x14ac:dyDescent="0.25">
      <c r="B157" s="3" t="s">
        <v>389</v>
      </c>
      <c r="C157" s="2">
        <v>19</v>
      </c>
      <c r="D157" s="4">
        <f t="shared" si="5"/>
        <v>3.9899202015959683E-3</v>
      </c>
      <c r="E157" s="2">
        <v>19</v>
      </c>
      <c r="F157" s="2"/>
      <c r="G157" s="2" t="s">
        <v>191</v>
      </c>
    </row>
    <row r="158" spans="2:9" x14ac:dyDescent="0.25">
      <c r="B158" s="3" t="s">
        <v>390</v>
      </c>
      <c r="C158" s="2">
        <v>19</v>
      </c>
      <c r="D158" s="4">
        <f t="shared" si="5"/>
        <v>3.9899202015959683E-3</v>
      </c>
      <c r="E158" s="2">
        <v>14</v>
      </c>
      <c r="F158" s="2">
        <v>5</v>
      </c>
      <c r="G158" s="2" t="s">
        <v>191</v>
      </c>
    </row>
    <row r="159" spans="2:9" x14ac:dyDescent="0.25">
      <c r="B159" s="3" t="s">
        <v>391</v>
      </c>
      <c r="C159" s="2">
        <v>17</v>
      </c>
      <c r="D159" s="4">
        <f t="shared" si="5"/>
        <v>3.5699286014279717E-3</v>
      </c>
      <c r="E159" s="2">
        <v>15</v>
      </c>
      <c r="F159" s="2">
        <v>2</v>
      </c>
      <c r="G159" s="2" t="s">
        <v>191</v>
      </c>
    </row>
    <row r="160" spans="2:9" x14ac:dyDescent="0.25">
      <c r="B160" s="3" t="s">
        <v>392</v>
      </c>
      <c r="C160" s="2">
        <v>16</v>
      </c>
      <c r="D160" s="4">
        <f t="shared" si="5"/>
        <v>3.3599328013439733E-3</v>
      </c>
      <c r="E160" s="2">
        <v>16</v>
      </c>
      <c r="F160" s="2">
        <v>0</v>
      </c>
      <c r="G160" s="2" t="s">
        <v>191</v>
      </c>
    </row>
    <row r="161" spans="2:7" x14ac:dyDescent="0.25">
      <c r="B161" s="3" t="s">
        <v>393</v>
      </c>
      <c r="C161" s="2">
        <v>16</v>
      </c>
      <c r="D161" s="4">
        <f t="shared" si="5"/>
        <v>3.3599328013439733E-3</v>
      </c>
      <c r="E161" s="2">
        <v>16</v>
      </c>
      <c r="F161" s="2"/>
      <c r="G161" s="2" t="s">
        <v>191</v>
      </c>
    </row>
    <row r="162" spans="2:7" x14ac:dyDescent="0.25">
      <c r="B162" s="3" t="s">
        <v>394</v>
      </c>
      <c r="C162" s="2">
        <v>14</v>
      </c>
      <c r="D162" s="4">
        <f t="shared" si="5"/>
        <v>2.9399412011759767E-3</v>
      </c>
      <c r="E162" s="2">
        <v>14</v>
      </c>
      <c r="F162" s="2"/>
      <c r="G162" s="2" t="s">
        <v>191</v>
      </c>
    </row>
    <row r="163" spans="2:7" x14ac:dyDescent="0.25">
      <c r="B163" s="3" t="s">
        <v>395</v>
      </c>
      <c r="C163" s="2">
        <v>13</v>
      </c>
      <c r="D163" s="4">
        <f t="shared" si="5"/>
        <v>2.7299454010919783E-3</v>
      </c>
      <c r="E163" s="2">
        <v>13</v>
      </c>
      <c r="F163" s="2"/>
      <c r="G163" s="2" t="s">
        <v>191</v>
      </c>
    </row>
    <row r="164" spans="2:7" x14ac:dyDescent="0.25">
      <c r="B164" s="3" t="s">
        <v>396</v>
      </c>
      <c r="C164" s="2">
        <v>13</v>
      </c>
      <c r="D164" s="4">
        <f t="shared" si="5"/>
        <v>2.7299454010919783E-3</v>
      </c>
      <c r="E164" s="2">
        <v>13</v>
      </c>
      <c r="F164" s="2"/>
      <c r="G164" s="2" t="s">
        <v>191</v>
      </c>
    </row>
    <row r="165" spans="2:7" x14ac:dyDescent="0.25">
      <c r="B165" s="3" t="s">
        <v>397</v>
      </c>
      <c r="C165" s="2">
        <v>12</v>
      </c>
      <c r="D165" s="4">
        <f t="shared" si="5"/>
        <v>2.51994960100798E-3</v>
      </c>
      <c r="E165" s="2">
        <v>12</v>
      </c>
      <c r="F165" s="2"/>
      <c r="G165" s="2" t="s">
        <v>191</v>
      </c>
    </row>
    <row r="166" spans="2:7" x14ac:dyDescent="0.25">
      <c r="B166" s="3" t="s">
        <v>398</v>
      </c>
      <c r="C166" s="2">
        <v>12</v>
      </c>
      <c r="D166" s="4">
        <f t="shared" si="5"/>
        <v>2.51994960100798E-3</v>
      </c>
      <c r="E166" s="2">
        <v>10</v>
      </c>
      <c r="F166" s="2">
        <v>2</v>
      </c>
      <c r="G166" s="2" t="s">
        <v>191</v>
      </c>
    </row>
    <row r="167" spans="2:7" x14ac:dyDescent="0.25">
      <c r="B167" s="3" t="s">
        <v>399</v>
      </c>
      <c r="C167" s="2">
        <v>11</v>
      </c>
      <c r="D167" s="4">
        <f t="shared" si="5"/>
        <v>2.3099538009239817E-3</v>
      </c>
      <c r="E167" s="2">
        <v>10</v>
      </c>
      <c r="F167" s="2">
        <v>1</v>
      </c>
      <c r="G167" s="2" t="s">
        <v>191</v>
      </c>
    </row>
    <row r="168" spans="2:7" x14ac:dyDescent="0.25">
      <c r="B168" s="3" t="s">
        <v>400</v>
      </c>
      <c r="C168" s="2">
        <v>10</v>
      </c>
      <c r="D168" s="4">
        <f t="shared" si="5"/>
        <v>2.0999580008399833E-3</v>
      </c>
      <c r="E168" s="2">
        <v>6</v>
      </c>
      <c r="F168" s="2">
        <v>4</v>
      </c>
      <c r="G168" s="2" t="s">
        <v>191</v>
      </c>
    </row>
    <row r="169" spans="2:7" x14ac:dyDescent="0.25">
      <c r="B169" s="3" t="s">
        <v>401</v>
      </c>
      <c r="C169" s="2">
        <v>6</v>
      </c>
      <c r="D169" s="4">
        <f t="shared" si="5"/>
        <v>1.25997480050399E-3</v>
      </c>
      <c r="E169" s="2">
        <v>6</v>
      </c>
      <c r="F169" s="2"/>
      <c r="G169" s="2" t="s">
        <v>191</v>
      </c>
    </row>
    <row r="170" spans="2:7" x14ac:dyDescent="0.25">
      <c r="B170" s="3" t="s">
        <v>402</v>
      </c>
      <c r="C170" s="2">
        <v>6</v>
      </c>
      <c r="D170" s="4">
        <f t="shared" si="5"/>
        <v>1.25997480050399E-3</v>
      </c>
      <c r="E170" s="2">
        <v>5</v>
      </c>
      <c r="F170" s="2">
        <v>1</v>
      </c>
      <c r="G170" s="2" t="s">
        <v>191</v>
      </c>
    </row>
    <row r="171" spans="2:7" x14ac:dyDescent="0.25">
      <c r="B171" s="3" t="s">
        <v>403</v>
      </c>
      <c r="C171" s="2">
        <v>6</v>
      </c>
      <c r="D171" s="4">
        <f t="shared" si="5"/>
        <v>1.25997480050399E-3</v>
      </c>
      <c r="E171" s="2">
        <v>6</v>
      </c>
      <c r="F171" s="2"/>
      <c r="G171" s="2" t="s">
        <v>191</v>
      </c>
    </row>
    <row r="172" spans="2:7" x14ac:dyDescent="0.25">
      <c r="B172" s="3" t="s">
        <v>404</v>
      </c>
      <c r="C172" s="2">
        <v>6</v>
      </c>
      <c r="D172" s="4">
        <f t="shared" si="5"/>
        <v>1.25997480050399E-3</v>
      </c>
      <c r="E172" s="2">
        <v>2</v>
      </c>
      <c r="F172" s="2">
        <v>4</v>
      </c>
      <c r="G172" s="2" t="s">
        <v>191</v>
      </c>
    </row>
    <row r="173" spans="2:7" x14ac:dyDescent="0.25">
      <c r="B173" s="3" t="s">
        <v>405</v>
      </c>
      <c r="C173" s="2">
        <v>5</v>
      </c>
      <c r="D173" s="4">
        <f t="shared" si="5"/>
        <v>1.0499790004199917E-3</v>
      </c>
      <c r="E173" s="2">
        <v>5</v>
      </c>
      <c r="F173" s="2"/>
      <c r="G173" s="2" t="s">
        <v>191</v>
      </c>
    </row>
    <row r="174" spans="2:7" x14ac:dyDescent="0.25">
      <c r="B174" s="3" t="s">
        <v>406</v>
      </c>
      <c r="C174" s="2">
        <v>5</v>
      </c>
      <c r="D174" s="4">
        <f t="shared" si="5"/>
        <v>1.0499790004199917E-3</v>
      </c>
      <c r="E174" s="5"/>
      <c r="F174" s="5"/>
      <c r="G174" s="5" t="s">
        <v>191</v>
      </c>
    </row>
    <row r="175" spans="2:7" x14ac:dyDescent="0.25">
      <c r="B175" s="3" t="s">
        <v>407</v>
      </c>
      <c r="C175" s="2">
        <v>4</v>
      </c>
      <c r="D175" s="4">
        <f t="shared" si="5"/>
        <v>8.3998320033599333E-4</v>
      </c>
      <c r="E175" s="2">
        <v>4</v>
      </c>
      <c r="F175" s="2"/>
      <c r="G175" s="2" t="s">
        <v>191</v>
      </c>
    </row>
    <row r="176" spans="2:7" x14ac:dyDescent="0.25">
      <c r="B176" s="3" t="s">
        <v>408</v>
      </c>
      <c r="C176" s="2">
        <v>4</v>
      </c>
      <c r="D176" s="4">
        <f t="shared" si="5"/>
        <v>8.3998320033599333E-4</v>
      </c>
      <c r="E176" s="2">
        <v>4</v>
      </c>
      <c r="F176" s="2"/>
      <c r="G176" s="2" t="s">
        <v>191</v>
      </c>
    </row>
    <row r="177" spans="2:9" x14ac:dyDescent="0.25">
      <c r="B177" s="3" t="s">
        <v>409</v>
      </c>
      <c r="C177" s="2">
        <v>4</v>
      </c>
      <c r="D177" s="4">
        <f t="shared" si="5"/>
        <v>8.3998320033599333E-4</v>
      </c>
      <c r="E177" s="2">
        <v>1</v>
      </c>
      <c r="F177" s="2">
        <v>3</v>
      </c>
      <c r="G177" s="2" t="s">
        <v>191</v>
      </c>
    </row>
    <row r="178" spans="2:9" x14ac:dyDescent="0.25">
      <c r="B178" s="3" t="s">
        <v>410</v>
      </c>
      <c r="C178" s="2">
        <v>4</v>
      </c>
      <c r="D178" s="4">
        <f t="shared" si="5"/>
        <v>8.3998320033599333E-4</v>
      </c>
      <c r="E178" s="2">
        <v>4</v>
      </c>
      <c r="F178" s="2"/>
      <c r="G178" s="2" t="s">
        <v>191</v>
      </c>
      <c r="I178" s="23"/>
    </row>
    <row r="179" spans="2:9" x14ac:dyDescent="0.25">
      <c r="B179" s="3" t="s">
        <v>411</v>
      </c>
      <c r="C179" s="2">
        <v>4</v>
      </c>
      <c r="D179" s="4">
        <f t="shared" si="5"/>
        <v>8.3998320033599333E-4</v>
      </c>
      <c r="E179" s="2">
        <v>4</v>
      </c>
      <c r="F179" s="2">
        <v>0</v>
      </c>
      <c r="G179" s="2" t="s">
        <v>191</v>
      </c>
    </row>
    <row r="180" spans="2:9" x14ac:dyDescent="0.25">
      <c r="B180" s="3" t="s">
        <v>412</v>
      </c>
      <c r="C180" s="2">
        <v>3</v>
      </c>
      <c r="D180" s="4">
        <f t="shared" si="5"/>
        <v>6.29987400251995E-4</v>
      </c>
      <c r="E180" s="2">
        <v>3</v>
      </c>
      <c r="F180" s="2"/>
      <c r="G180" s="2" t="s">
        <v>191</v>
      </c>
    </row>
    <row r="181" spans="2:9" x14ac:dyDescent="0.25">
      <c r="B181" s="3" t="s">
        <v>413</v>
      </c>
      <c r="C181" s="2">
        <v>3</v>
      </c>
      <c r="D181" s="4">
        <f t="shared" si="5"/>
        <v>6.29987400251995E-4</v>
      </c>
      <c r="E181" s="2">
        <v>1</v>
      </c>
      <c r="F181" s="2">
        <v>2</v>
      </c>
      <c r="G181" s="2" t="s">
        <v>191</v>
      </c>
    </row>
    <row r="182" spans="2:9" x14ac:dyDescent="0.25">
      <c r="B182" s="3" t="s">
        <v>414</v>
      </c>
      <c r="C182" s="2">
        <v>3</v>
      </c>
      <c r="D182" s="4">
        <f t="shared" si="5"/>
        <v>6.29987400251995E-4</v>
      </c>
      <c r="E182" s="2">
        <v>1</v>
      </c>
      <c r="F182" s="2">
        <v>2</v>
      </c>
      <c r="G182" s="2" t="s">
        <v>191</v>
      </c>
    </row>
    <row r="183" spans="2:9" x14ac:dyDescent="0.25">
      <c r="B183" s="3" t="s">
        <v>415</v>
      </c>
      <c r="C183" s="2">
        <v>2</v>
      </c>
      <c r="D183" s="4">
        <f t="shared" si="5"/>
        <v>4.1999160016799666E-4</v>
      </c>
      <c r="E183" s="2">
        <v>2</v>
      </c>
      <c r="F183" s="2"/>
      <c r="G183" s="2" t="s">
        <v>191</v>
      </c>
    </row>
    <row r="184" spans="2:9" x14ac:dyDescent="0.25">
      <c r="B184" s="3" t="s">
        <v>416</v>
      </c>
      <c r="C184" s="2">
        <v>2</v>
      </c>
      <c r="D184" s="4">
        <f t="shared" si="5"/>
        <v>4.1999160016799666E-4</v>
      </c>
      <c r="E184" s="2">
        <v>2</v>
      </c>
      <c r="F184" s="2"/>
      <c r="G184" s="2" t="s">
        <v>191</v>
      </c>
    </row>
    <row r="185" spans="2:9" x14ac:dyDescent="0.25">
      <c r="B185" s="3" t="s">
        <v>417</v>
      </c>
      <c r="C185" s="8">
        <v>2</v>
      </c>
      <c r="D185" s="9">
        <f t="shared" si="5"/>
        <v>4.1999160016799666E-4</v>
      </c>
      <c r="E185" s="8">
        <v>0</v>
      </c>
      <c r="F185" s="8">
        <v>2</v>
      </c>
      <c r="G185" s="8" t="s">
        <v>191</v>
      </c>
    </row>
    <row r="186" spans="2:9" x14ac:dyDescent="0.25">
      <c r="B186" s="3"/>
      <c r="C186" s="8">
        <f>SUM(C139:C185)</f>
        <v>1290</v>
      </c>
      <c r="D186" s="9"/>
      <c r="E186" s="8"/>
      <c r="F186" s="8"/>
      <c r="G186" s="8"/>
    </row>
    <row r="187" spans="2:9" x14ac:dyDescent="0.25">
      <c r="B187" s="50" t="s">
        <v>418</v>
      </c>
      <c r="C187" s="50" t="s">
        <v>246</v>
      </c>
      <c r="D187" s="50" t="s">
        <v>5</v>
      </c>
      <c r="E187" s="95" t="s">
        <v>21</v>
      </c>
      <c r="F187" s="95" t="s">
        <v>22</v>
      </c>
      <c r="G187" s="95" t="s">
        <v>247</v>
      </c>
    </row>
    <row r="188" spans="2:9" ht="15.75" thickBot="1" x14ac:dyDescent="0.3">
      <c r="B188" s="14" t="s">
        <v>419</v>
      </c>
      <c r="C188" s="17">
        <v>38</v>
      </c>
      <c r="D188" s="15">
        <f>(C188/$C$189)</f>
        <v>7.9798404031919366E-3</v>
      </c>
      <c r="E188" s="17">
        <v>36</v>
      </c>
      <c r="F188" s="17">
        <v>2</v>
      </c>
      <c r="G188" s="19"/>
    </row>
    <row r="189" spans="2:9" ht="15.75" thickBot="1" x14ac:dyDescent="0.3">
      <c r="B189" s="7"/>
      <c r="C189" s="10">
        <f>C75+C90+C137+C186+C188</f>
        <v>4762</v>
      </c>
      <c r="D189" s="11"/>
      <c r="E189" s="13"/>
      <c r="F189" s="12"/>
      <c r="G189" s="16"/>
    </row>
  </sheetData>
  <phoneticPr fontId="13" type="noConversion"/>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68EC-A24B-46D0-B6D7-A83918969B89}">
  <dimension ref="A1:R186"/>
  <sheetViews>
    <sheetView zoomScale="80" zoomScaleNormal="80" workbookViewId="0">
      <selection activeCell="G35" sqref="G35"/>
    </sheetView>
  </sheetViews>
  <sheetFormatPr defaultRowHeight="15" x14ac:dyDescent="0.25"/>
  <cols>
    <col min="1" max="1" width="2.85546875" customWidth="1"/>
    <col min="2" max="2" width="52.42578125" bestFit="1" customWidth="1"/>
    <col min="5" max="5" width="0" hidden="1" customWidth="1"/>
    <col min="6" max="6" width="6.28515625" customWidth="1"/>
    <col min="7" max="7" width="44.5703125" customWidth="1"/>
    <col min="8" max="8" width="10.5703125" bestFit="1" customWidth="1"/>
    <col min="9" max="9" width="7.85546875" customWidth="1"/>
    <col min="10" max="10" width="7.140625" bestFit="1" customWidth="1"/>
    <col min="11" max="11" width="10.5703125" bestFit="1" customWidth="1"/>
    <col min="12" max="12" width="7.5703125" bestFit="1" customWidth="1"/>
    <col min="13" max="17" width="9.140625" customWidth="1"/>
    <col min="18" max="18" width="42.140625" customWidth="1"/>
    <col min="19" max="22" width="9.140625" customWidth="1"/>
    <col min="24" max="24" width="9.140625" customWidth="1"/>
    <col min="25" max="25" width="4.5703125" customWidth="1"/>
    <col min="26" max="26" width="41.28515625" customWidth="1"/>
    <col min="27" max="27" width="4.42578125" customWidth="1"/>
    <col min="28" max="28" width="5.140625" customWidth="1"/>
    <col min="29" max="29" width="5.85546875" customWidth="1"/>
    <col min="30" max="30" width="8.140625" customWidth="1"/>
    <col min="31" max="34" width="9.140625" customWidth="1"/>
    <col min="37" max="37" width="14.140625" customWidth="1"/>
    <col min="38" max="38" width="21" customWidth="1"/>
  </cols>
  <sheetData>
    <row r="1" spans="2:11" ht="18.75" x14ac:dyDescent="0.3">
      <c r="B1" s="6" t="s">
        <v>420</v>
      </c>
    </row>
    <row r="3" spans="2:11" x14ac:dyDescent="0.25">
      <c r="B3" s="50" t="s">
        <v>421</v>
      </c>
      <c r="C3" s="50" t="s">
        <v>246</v>
      </c>
      <c r="D3" s="50" t="s">
        <v>5</v>
      </c>
      <c r="E3" s="49" t="s">
        <v>247</v>
      </c>
    </row>
    <row r="4" spans="2:11" x14ac:dyDescent="0.25">
      <c r="B4" s="3" t="s">
        <v>422</v>
      </c>
      <c r="C4" s="2">
        <v>155</v>
      </c>
      <c r="D4" s="4">
        <f t="shared" ref="D4:D67" si="0">C4/$C$186</f>
        <v>2.5539627615752184E-2</v>
      </c>
      <c r="E4" s="2" t="s">
        <v>48</v>
      </c>
    </row>
    <row r="5" spans="2:11" x14ac:dyDescent="0.25">
      <c r="B5" s="3" t="s">
        <v>423</v>
      </c>
      <c r="C5" s="2">
        <v>153</v>
      </c>
      <c r="D5" s="4">
        <f t="shared" si="0"/>
        <v>2.5210084033613446E-2</v>
      </c>
      <c r="E5" s="2" t="s">
        <v>48</v>
      </c>
    </row>
    <row r="6" spans="2:11" x14ac:dyDescent="0.25">
      <c r="B6" s="3" t="s">
        <v>424</v>
      </c>
      <c r="C6" s="2">
        <v>140</v>
      </c>
      <c r="D6" s="4">
        <f t="shared" si="0"/>
        <v>2.306805074971165E-2</v>
      </c>
      <c r="E6" s="2" t="s">
        <v>48</v>
      </c>
    </row>
    <row r="7" spans="2:11" x14ac:dyDescent="0.25">
      <c r="B7" s="3" t="s">
        <v>27</v>
      </c>
      <c r="C7" s="2">
        <v>115</v>
      </c>
      <c r="D7" s="4">
        <f t="shared" si="0"/>
        <v>1.8948755972977425E-2</v>
      </c>
      <c r="E7" s="2" t="s">
        <v>48</v>
      </c>
    </row>
    <row r="8" spans="2:11" x14ac:dyDescent="0.25">
      <c r="B8" s="3" t="s">
        <v>425</v>
      </c>
      <c r="C8" s="2">
        <v>82</v>
      </c>
      <c r="D8" s="4">
        <f t="shared" si="0"/>
        <v>1.3511286867688252E-2</v>
      </c>
      <c r="E8" s="2" t="s">
        <v>48</v>
      </c>
    </row>
    <row r="9" spans="2:11" x14ac:dyDescent="0.25">
      <c r="B9" s="3" t="s">
        <v>426</v>
      </c>
      <c r="C9" s="2">
        <v>65</v>
      </c>
      <c r="D9" s="4">
        <f t="shared" si="0"/>
        <v>1.071016641950898E-2</v>
      </c>
      <c r="E9" s="2" t="s">
        <v>48</v>
      </c>
    </row>
    <row r="10" spans="2:11" x14ac:dyDescent="0.25">
      <c r="B10" s="3" t="s">
        <v>427</v>
      </c>
      <c r="C10" s="2">
        <v>56</v>
      </c>
      <c r="D10" s="4">
        <f t="shared" si="0"/>
        <v>9.22722029988466E-3</v>
      </c>
      <c r="E10" s="2" t="s">
        <v>48</v>
      </c>
    </row>
    <row r="11" spans="2:11" x14ac:dyDescent="0.25">
      <c r="B11" s="3" t="s">
        <v>428</v>
      </c>
      <c r="C11" s="2">
        <v>51</v>
      </c>
      <c r="D11" s="4">
        <f t="shared" si="0"/>
        <v>8.4033613445378148E-3</v>
      </c>
      <c r="E11" s="2" t="s">
        <v>48</v>
      </c>
      <c r="G11" s="26" t="s">
        <v>429</v>
      </c>
      <c r="H11" s="20"/>
      <c r="I11" s="20"/>
      <c r="J11" s="20"/>
      <c r="K11" s="20"/>
    </row>
    <row r="12" spans="2:11" x14ac:dyDescent="0.25">
      <c r="B12" s="3" t="s">
        <v>430</v>
      </c>
      <c r="C12" s="2">
        <v>51</v>
      </c>
      <c r="D12" s="4">
        <f t="shared" si="0"/>
        <v>8.4033613445378148E-3</v>
      </c>
      <c r="E12" s="2" t="s">
        <v>48</v>
      </c>
      <c r="G12" s="22" t="s">
        <v>264</v>
      </c>
      <c r="H12" s="20"/>
      <c r="I12" s="20">
        <v>1517</v>
      </c>
      <c r="J12" s="20">
        <v>1517</v>
      </c>
      <c r="K12" s="25">
        <v>0.18288125376732972</v>
      </c>
    </row>
    <row r="13" spans="2:11" x14ac:dyDescent="0.25">
      <c r="B13" s="3" t="s">
        <v>431</v>
      </c>
      <c r="C13" s="2">
        <v>47</v>
      </c>
      <c r="D13" s="4">
        <f t="shared" si="0"/>
        <v>7.7442741802603394E-3</v>
      </c>
      <c r="E13" s="2" t="s">
        <v>48</v>
      </c>
      <c r="G13" s="22" t="s">
        <v>7</v>
      </c>
      <c r="H13" s="20"/>
      <c r="I13" s="20">
        <v>1622</v>
      </c>
      <c r="J13" s="20">
        <v>1622</v>
      </c>
      <c r="K13" s="25">
        <v>0.19553948161543097</v>
      </c>
    </row>
    <row r="14" spans="2:11" x14ac:dyDescent="0.25">
      <c r="B14" s="3" t="s">
        <v>432</v>
      </c>
      <c r="C14" s="2">
        <v>43</v>
      </c>
      <c r="D14" s="4">
        <f t="shared" si="0"/>
        <v>7.0851870159828641E-3</v>
      </c>
      <c r="E14" s="2" t="s">
        <v>48</v>
      </c>
      <c r="G14" s="22" t="s">
        <v>8</v>
      </c>
      <c r="H14" s="20"/>
      <c r="I14" s="20">
        <v>1207</v>
      </c>
      <c r="J14" s="20">
        <v>1207</v>
      </c>
      <c r="K14" s="25">
        <v>0.14550934297769741</v>
      </c>
    </row>
    <row r="15" spans="2:11" x14ac:dyDescent="0.25">
      <c r="B15" s="3" t="s">
        <v>433</v>
      </c>
      <c r="C15" s="2">
        <v>41</v>
      </c>
      <c r="D15" s="4">
        <f t="shared" si="0"/>
        <v>6.755643433844126E-3</v>
      </c>
      <c r="E15" s="2" t="s">
        <v>48</v>
      </c>
      <c r="G15" s="22" t="s">
        <v>9</v>
      </c>
      <c r="H15" s="20"/>
      <c r="I15" s="20">
        <v>2226</v>
      </c>
      <c r="J15" s="20">
        <v>2226</v>
      </c>
      <c r="K15" s="25">
        <v>0.26835443037974682</v>
      </c>
    </row>
    <row r="16" spans="2:11" x14ac:dyDescent="0.25">
      <c r="B16" s="3" t="s">
        <v>434</v>
      </c>
      <c r="C16" s="2">
        <v>34</v>
      </c>
      <c r="D16" s="4">
        <f t="shared" si="0"/>
        <v>5.6022408963585435E-3</v>
      </c>
      <c r="E16" s="2" t="s">
        <v>48</v>
      </c>
      <c r="G16" s="22" t="s">
        <v>10</v>
      </c>
      <c r="H16" s="20"/>
      <c r="I16" s="20">
        <v>1723</v>
      </c>
      <c r="J16" s="36">
        <v>1723</v>
      </c>
      <c r="K16" s="38">
        <v>0.20771549125979505</v>
      </c>
    </row>
    <row r="17" spans="2:18" x14ac:dyDescent="0.25">
      <c r="B17" s="3" t="s">
        <v>435</v>
      </c>
      <c r="C17" s="2">
        <v>33</v>
      </c>
      <c r="D17" s="4">
        <f t="shared" si="0"/>
        <v>5.4374691052891744E-3</v>
      </c>
      <c r="E17" s="2" t="s">
        <v>48</v>
      </c>
      <c r="G17" s="20"/>
      <c r="H17" s="20"/>
      <c r="I17" s="128">
        <f>SUM(I12:I16)</f>
        <v>8295</v>
      </c>
      <c r="J17" s="20">
        <v>8295</v>
      </c>
      <c r="K17" s="25">
        <v>1</v>
      </c>
    </row>
    <row r="18" spans="2:18" x14ac:dyDescent="0.25">
      <c r="B18" s="3" t="s">
        <v>436</v>
      </c>
      <c r="C18" s="2">
        <v>32</v>
      </c>
      <c r="D18" s="4">
        <f t="shared" si="0"/>
        <v>5.2726973142198054E-3</v>
      </c>
      <c r="E18" s="2" t="s">
        <v>48</v>
      </c>
      <c r="G18" s="22" t="s">
        <v>437</v>
      </c>
      <c r="H18" s="20"/>
      <c r="I18" s="101">
        <v>86606</v>
      </c>
      <c r="J18" s="37">
        <v>73032</v>
      </c>
      <c r="K18" s="39"/>
    </row>
    <row r="19" spans="2:18" x14ac:dyDescent="0.25">
      <c r="B19" s="3" t="s">
        <v>266</v>
      </c>
      <c r="C19" s="2">
        <v>30</v>
      </c>
      <c r="D19" s="4">
        <f t="shared" si="0"/>
        <v>4.9431537320810681E-3</v>
      </c>
      <c r="E19" s="2" t="s">
        <v>48</v>
      </c>
    </row>
    <row r="20" spans="2:18" x14ac:dyDescent="0.25">
      <c r="B20" s="3" t="s">
        <v>438</v>
      </c>
      <c r="C20" s="2">
        <v>26</v>
      </c>
      <c r="D20" s="4">
        <f t="shared" si="0"/>
        <v>4.2840665678035919E-3</v>
      </c>
      <c r="E20" s="2" t="s">
        <v>48</v>
      </c>
    </row>
    <row r="21" spans="2:18" x14ac:dyDescent="0.25">
      <c r="B21" s="3" t="s">
        <v>439</v>
      </c>
      <c r="C21" s="2">
        <v>25</v>
      </c>
      <c r="D21" s="4">
        <f t="shared" si="0"/>
        <v>4.1192947767342229E-3</v>
      </c>
      <c r="E21" s="2" t="s">
        <v>48</v>
      </c>
    </row>
    <row r="22" spans="2:18" ht="14.25" customHeight="1" x14ac:dyDescent="0.3">
      <c r="B22" s="3" t="s">
        <v>440</v>
      </c>
      <c r="C22" s="2">
        <v>23</v>
      </c>
      <c r="D22" s="4">
        <f t="shared" si="0"/>
        <v>3.7897511945954852E-3</v>
      </c>
      <c r="E22" s="2" t="s">
        <v>48</v>
      </c>
      <c r="R22" s="18"/>
    </row>
    <row r="23" spans="2:18" x14ac:dyDescent="0.25">
      <c r="B23" s="3" t="s">
        <v>441</v>
      </c>
      <c r="C23" s="2">
        <v>20</v>
      </c>
      <c r="D23" s="4">
        <f t="shared" si="0"/>
        <v>3.2954358213873785E-3</v>
      </c>
      <c r="E23" s="2" t="s">
        <v>48</v>
      </c>
    </row>
    <row r="24" spans="2:18" x14ac:dyDescent="0.25">
      <c r="B24" s="3" t="s">
        <v>442</v>
      </c>
      <c r="C24" s="2">
        <v>18</v>
      </c>
      <c r="D24" s="4">
        <f t="shared" si="0"/>
        <v>2.9658922392486408E-3</v>
      </c>
      <c r="E24" s="2" t="s">
        <v>48</v>
      </c>
    </row>
    <row r="25" spans="2:18" x14ac:dyDescent="0.25">
      <c r="B25" s="3" t="s">
        <v>443</v>
      </c>
      <c r="C25" s="2">
        <v>17</v>
      </c>
      <c r="D25" s="4">
        <f t="shared" si="0"/>
        <v>2.8011204481792717E-3</v>
      </c>
      <c r="E25" s="2" t="s">
        <v>48</v>
      </c>
    </row>
    <row r="26" spans="2:18" x14ac:dyDescent="0.25">
      <c r="B26" s="3" t="s">
        <v>444</v>
      </c>
      <c r="C26" s="2">
        <v>17</v>
      </c>
      <c r="D26" s="4">
        <f t="shared" si="0"/>
        <v>2.8011204481792717E-3</v>
      </c>
      <c r="E26" s="2" t="s">
        <v>48</v>
      </c>
    </row>
    <row r="27" spans="2:18" x14ac:dyDescent="0.25">
      <c r="B27" s="3" t="s">
        <v>445</v>
      </c>
      <c r="C27" s="2">
        <v>15</v>
      </c>
      <c r="D27" s="4">
        <f t="shared" si="0"/>
        <v>2.4715768660405341E-3</v>
      </c>
      <c r="E27" s="2" t="s">
        <v>48</v>
      </c>
    </row>
    <row r="28" spans="2:18" x14ac:dyDescent="0.25">
      <c r="B28" s="3" t="s">
        <v>446</v>
      </c>
      <c r="C28" s="2">
        <v>15</v>
      </c>
      <c r="D28" s="4">
        <f t="shared" si="0"/>
        <v>2.4715768660405341E-3</v>
      </c>
      <c r="E28" s="2" t="s">
        <v>48</v>
      </c>
    </row>
    <row r="29" spans="2:18" x14ac:dyDescent="0.25">
      <c r="B29" s="3" t="s">
        <v>447</v>
      </c>
      <c r="C29" s="2">
        <v>12</v>
      </c>
      <c r="D29" s="4">
        <f t="shared" si="0"/>
        <v>1.9772614928324269E-3</v>
      </c>
      <c r="E29" s="2" t="s">
        <v>48</v>
      </c>
    </row>
    <row r="30" spans="2:18" x14ac:dyDescent="0.25">
      <c r="B30" s="3" t="s">
        <v>283</v>
      </c>
      <c r="C30" s="2">
        <v>12</v>
      </c>
      <c r="D30" s="4">
        <f t="shared" si="0"/>
        <v>1.9772614928324269E-3</v>
      </c>
      <c r="E30" s="2" t="s">
        <v>48</v>
      </c>
    </row>
    <row r="31" spans="2:18" x14ac:dyDescent="0.25">
      <c r="B31" s="3" t="s">
        <v>448</v>
      </c>
      <c r="C31" s="2">
        <v>12</v>
      </c>
      <c r="D31" s="4">
        <f t="shared" si="0"/>
        <v>1.9772614928324269E-3</v>
      </c>
      <c r="E31" s="2" t="s">
        <v>48</v>
      </c>
    </row>
    <row r="32" spans="2:18" x14ac:dyDescent="0.25">
      <c r="B32" s="3" t="s">
        <v>449</v>
      </c>
      <c r="C32" s="2">
        <v>11</v>
      </c>
      <c r="D32" s="4">
        <f t="shared" si="0"/>
        <v>1.8124897017630581E-3</v>
      </c>
      <c r="E32" s="2" t="s">
        <v>48</v>
      </c>
    </row>
    <row r="33" spans="2:5" x14ac:dyDescent="0.25">
      <c r="B33" s="3" t="s">
        <v>275</v>
      </c>
      <c r="C33" s="2">
        <v>10</v>
      </c>
      <c r="D33" s="4">
        <f t="shared" si="0"/>
        <v>1.6477179106936892E-3</v>
      </c>
      <c r="E33" s="2" t="s">
        <v>48</v>
      </c>
    </row>
    <row r="34" spans="2:5" x14ac:dyDescent="0.25">
      <c r="B34" s="3" t="s">
        <v>450</v>
      </c>
      <c r="C34" s="2">
        <v>10</v>
      </c>
      <c r="D34" s="4">
        <f t="shared" si="0"/>
        <v>1.6477179106936892E-3</v>
      </c>
      <c r="E34" s="2" t="s">
        <v>48</v>
      </c>
    </row>
    <row r="35" spans="2:5" x14ac:dyDescent="0.25">
      <c r="B35" s="3" t="s">
        <v>451</v>
      </c>
      <c r="C35" s="2">
        <v>9</v>
      </c>
      <c r="D35" s="4">
        <f t="shared" si="0"/>
        <v>1.4829461196243204E-3</v>
      </c>
      <c r="E35" s="2" t="s">
        <v>48</v>
      </c>
    </row>
    <row r="36" spans="2:5" x14ac:dyDescent="0.25">
      <c r="B36" s="3" t="s">
        <v>291</v>
      </c>
      <c r="C36" s="2">
        <v>9</v>
      </c>
      <c r="D36" s="4">
        <f t="shared" si="0"/>
        <v>1.4829461196243204E-3</v>
      </c>
      <c r="E36" s="2" t="s">
        <v>48</v>
      </c>
    </row>
    <row r="37" spans="2:5" x14ac:dyDescent="0.25">
      <c r="B37" s="3" t="s">
        <v>452</v>
      </c>
      <c r="C37" s="2">
        <v>8</v>
      </c>
      <c r="D37" s="4">
        <f t="shared" si="0"/>
        <v>1.3181743285549513E-3</v>
      </c>
      <c r="E37" s="2" t="s">
        <v>48</v>
      </c>
    </row>
    <row r="38" spans="2:5" x14ac:dyDescent="0.25">
      <c r="B38" s="3" t="s">
        <v>453</v>
      </c>
      <c r="C38" s="2">
        <v>8</v>
      </c>
      <c r="D38" s="4">
        <f t="shared" si="0"/>
        <v>1.3181743285549513E-3</v>
      </c>
      <c r="E38" s="2" t="s">
        <v>48</v>
      </c>
    </row>
    <row r="39" spans="2:5" x14ac:dyDescent="0.25">
      <c r="B39" s="3" t="s">
        <v>284</v>
      </c>
      <c r="C39" s="2">
        <v>7</v>
      </c>
      <c r="D39" s="4">
        <f t="shared" si="0"/>
        <v>1.1534025374855825E-3</v>
      </c>
      <c r="E39" s="2" t="s">
        <v>48</v>
      </c>
    </row>
    <row r="40" spans="2:5" x14ac:dyDescent="0.25">
      <c r="B40" s="3" t="s">
        <v>287</v>
      </c>
      <c r="C40" s="2">
        <v>7</v>
      </c>
      <c r="D40" s="4">
        <f t="shared" si="0"/>
        <v>1.1534025374855825E-3</v>
      </c>
      <c r="E40" s="2" t="s">
        <v>48</v>
      </c>
    </row>
    <row r="41" spans="2:5" x14ac:dyDescent="0.25">
      <c r="B41" s="3" t="s">
        <v>454</v>
      </c>
      <c r="C41" s="2">
        <v>7</v>
      </c>
      <c r="D41" s="4">
        <f t="shared" si="0"/>
        <v>1.1534025374855825E-3</v>
      </c>
      <c r="E41" s="2" t="s">
        <v>48</v>
      </c>
    </row>
    <row r="42" spans="2:5" x14ac:dyDescent="0.25">
      <c r="B42" s="3" t="s">
        <v>289</v>
      </c>
      <c r="C42" s="2">
        <v>6</v>
      </c>
      <c r="D42" s="4">
        <f t="shared" si="0"/>
        <v>9.8863074641621345E-4</v>
      </c>
      <c r="E42" s="2" t="s">
        <v>48</v>
      </c>
    </row>
    <row r="43" spans="2:5" x14ac:dyDescent="0.25">
      <c r="B43" s="3" t="s">
        <v>455</v>
      </c>
      <c r="C43" s="2">
        <v>6</v>
      </c>
      <c r="D43" s="4">
        <f t="shared" si="0"/>
        <v>9.8863074641621345E-4</v>
      </c>
      <c r="E43" s="2" t="s">
        <v>48</v>
      </c>
    </row>
    <row r="44" spans="2:5" x14ac:dyDescent="0.25">
      <c r="B44" s="3" t="s">
        <v>456</v>
      </c>
      <c r="C44" s="2">
        <v>6</v>
      </c>
      <c r="D44" s="4">
        <f t="shared" si="0"/>
        <v>9.8863074641621345E-4</v>
      </c>
      <c r="E44" s="2" t="s">
        <v>48</v>
      </c>
    </row>
    <row r="45" spans="2:5" x14ac:dyDescent="0.25">
      <c r="B45" s="3" t="s">
        <v>457</v>
      </c>
      <c r="C45" s="2">
        <v>6</v>
      </c>
      <c r="D45" s="4">
        <f t="shared" si="0"/>
        <v>9.8863074641621345E-4</v>
      </c>
      <c r="E45" s="2" t="s">
        <v>48</v>
      </c>
    </row>
    <row r="46" spans="2:5" x14ac:dyDescent="0.25">
      <c r="B46" s="3" t="s">
        <v>290</v>
      </c>
      <c r="C46" s="2">
        <v>5</v>
      </c>
      <c r="D46" s="4">
        <f t="shared" si="0"/>
        <v>8.2385895534684461E-4</v>
      </c>
      <c r="E46" s="2" t="s">
        <v>48</v>
      </c>
    </row>
    <row r="47" spans="2:5" x14ac:dyDescent="0.25">
      <c r="B47" s="3" t="s">
        <v>458</v>
      </c>
      <c r="C47" s="2">
        <v>5</v>
      </c>
      <c r="D47" s="4">
        <f t="shared" si="0"/>
        <v>8.2385895534684461E-4</v>
      </c>
      <c r="E47" s="2" t="s">
        <v>48</v>
      </c>
    </row>
    <row r="48" spans="2:5" x14ac:dyDescent="0.25">
      <c r="B48" s="3" t="s">
        <v>459</v>
      </c>
      <c r="C48" s="2">
        <v>4</v>
      </c>
      <c r="D48" s="4">
        <f t="shared" si="0"/>
        <v>6.5908716427747567E-4</v>
      </c>
      <c r="E48" s="2" t="s">
        <v>48</v>
      </c>
    </row>
    <row r="49" spans="1:5" x14ac:dyDescent="0.25">
      <c r="B49" s="3" t="s">
        <v>460</v>
      </c>
      <c r="C49" s="2">
        <v>4</v>
      </c>
      <c r="D49" s="4">
        <f t="shared" si="0"/>
        <v>6.5908716427747567E-4</v>
      </c>
      <c r="E49" s="2" t="s">
        <v>48</v>
      </c>
    </row>
    <row r="50" spans="1:5" x14ac:dyDescent="0.25">
      <c r="B50" s="3" t="s">
        <v>461</v>
      </c>
      <c r="C50" s="2">
        <v>4</v>
      </c>
      <c r="D50" s="4">
        <f t="shared" si="0"/>
        <v>6.5908716427747567E-4</v>
      </c>
      <c r="E50" s="2" t="s">
        <v>48</v>
      </c>
    </row>
    <row r="51" spans="1:5" x14ac:dyDescent="0.25">
      <c r="B51" s="3" t="s">
        <v>462</v>
      </c>
      <c r="C51" s="2">
        <v>3</v>
      </c>
      <c r="D51" s="4">
        <f t="shared" si="0"/>
        <v>4.9431537320810673E-4</v>
      </c>
      <c r="E51" s="2" t="s">
        <v>48</v>
      </c>
    </row>
    <row r="52" spans="1:5" x14ac:dyDescent="0.25">
      <c r="B52" s="3" t="s">
        <v>463</v>
      </c>
      <c r="C52" s="2">
        <v>3</v>
      </c>
      <c r="D52" s="4">
        <f t="shared" si="0"/>
        <v>4.9431537320810673E-4</v>
      </c>
      <c r="E52" s="2" t="s">
        <v>48</v>
      </c>
    </row>
    <row r="53" spans="1:5" x14ac:dyDescent="0.25">
      <c r="A53">
        <v>17</v>
      </c>
      <c r="B53" s="3" t="s">
        <v>309</v>
      </c>
      <c r="C53" s="2">
        <v>3</v>
      </c>
      <c r="D53" s="4">
        <f t="shared" si="0"/>
        <v>4.9431537320810673E-4</v>
      </c>
      <c r="E53" s="2" t="s">
        <v>48</v>
      </c>
    </row>
    <row r="54" spans="1:5" x14ac:dyDescent="0.25">
      <c r="A54">
        <v>38</v>
      </c>
      <c r="B54" s="3" t="s">
        <v>464</v>
      </c>
      <c r="C54" s="2">
        <v>3</v>
      </c>
      <c r="D54" s="4">
        <f t="shared" si="0"/>
        <v>4.9431537320810673E-4</v>
      </c>
      <c r="E54" s="2" t="s">
        <v>48</v>
      </c>
    </row>
    <row r="55" spans="1:5" x14ac:dyDescent="0.25">
      <c r="B55" s="3" t="s">
        <v>465</v>
      </c>
      <c r="C55" s="2">
        <v>3</v>
      </c>
      <c r="D55" s="4">
        <f t="shared" si="0"/>
        <v>4.9431537320810673E-4</v>
      </c>
      <c r="E55" s="2" t="s">
        <v>48</v>
      </c>
    </row>
    <row r="56" spans="1:5" x14ac:dyDescent="0.25">
      <c r="B56" s="3" t="s">
        <v>466</v>
      </c>
      <c r="C56" s="2">
        <v>3</v>
      </c>
      <c r="D56" s="4">
        <f t="shared" si="0"/>
        <v>4.9431537320810673E-4</v>
      </c>
      <c r="E56" s="2" t="s">
        <v>48</v>
      </c>
    </row>
    <row r="57" spans="1:5" x14ac:dyDescent="0.25">
      <c r="B57" s="3" t="s">
        <v>467</v>
      </c>
      <c r="C57" s="2">
        <v>3</v>
      </c>
      <c r="D57" s="4">
        <f t="shared" si="0"/>
        <v>4.9431537320810673E-4</v>
      </c>
      <c r="E57" s="2" t="s">
        <v>48</v>
      </c>
    </row>
    <row r="58" spans="1:5" x14ac:dyDescent="0.25">
      <c r="B58" s="3" t="s">
        <v>468</v>
      </c>
      <c r="C58" s="2">
        <v>3</v>
      </c>
      <c r="D58" s="4">
        <f t="shared" si="0"/>
        <v>4.9431537320810673E-4</v>
      </c>
      <c r="E58" s="2" t="s">
        <v>48</v>
      </c>
    </row>
    <row r="59" spans="1:5" x14ac:dyDescent="0.25">
      <c r="B59" s="3" t="s">
        <v>469</v>
      </c>
      <c r="C59" s="2">
        <v>2</v>
      </c>
      <c r="D59" s="4">
        <f t="shared" si="0"/>
        <v>3.2954358213873783E-4</v>
      </c>
      <c r="E59" s="2" t="s">
        <v>48</v>
      </c>
    </row>
    <row r="60" spans="1:5" x14ac:dyDescent="0.25">
      <c r="B60" s="3" t="s">
        <v>470</v>
      </c>
      <c r="C60" s="2">
        <v>2</v>
      </c>
      <c r="D60" s="4">
        <f t="shared" si="0"/>
        <v>3.2954358213873783E-4</v>
      </c>
      <c r="E60" s="2" t="s">
        <v>48</v>
      </c>
    </row>
    <row r="61" spans="1:5" x14ac:dyDescent="0.25">
      <c r="B61" s="3" t="s">
        <v>471</v>
      </c>
      <c r="C61" s="2">
        <v>2</v>
      </c>
      <c r="D61" s="4">
        <f t="shared" si="0"/>
        <v>3.2954358213873783E-4</v>
      </c>
      <c r="E61" s="2" t="s">
        <v>48</v>
      </c>
    </row>
    <row r="62" spans="1:5" x14ac:dyDescent="0.25">
      <c r="B62" s="3" t="s">
        <v>472</v>
      </c>
      <c r="C62" s="2">
        <v>2</v>
      </c>
      <c r="D62" s="4">
        <f t="shared" si="0"/>
        <v>3.2954358213873783E-4</v>
      </c>
      <c r="E62" s="2" t="s">
        <v>48</v>
      </c>
    </row>
    <row r="63" spans="1:5" x14ac:dyDescent="0.25">
      <c r="B63" s="3" t="s">
        <v>296</v>
      </c>
      <c r="C63" s="2">
        <v>2</v>
      </c>
      <c r="D63" s="4">
        <f t="shared" si="0"/>
        <v>3.2954358213873783E-4</v>
      </c>
      <c r="E63" s="2" t="s">
        <v>48</v>
      </c>
    </row>
    <row r="64" spans="1:5" x14ac:dyDescent="0.25">
      <c r="B64" s="3" t="s">
        <v>473</v>
      </c>
      <c r="C64" s="2">
        <v>2</v>
      </c>
      <c r="D64" s="4">
        <f t="shared" si="0"/>
        <v>3.2954358213873783E-4</v>
      </c>
      <c r="E64" s="2" t="s">
        <v>48</v>
      </c>
    </row>
    <row r="65" spans="2:5" x14ac:dyDescent="0.25">
      <c r="B65" s="3" t="s">
        <v>474</v>
      </c>
      <c r="C65" s="2">
        <v>2</v>
      </c>
      <c r="D65" s="4">
        <f t="shared" si="0"/>
        <v>3.2954358213873783E-4</v>
      </c>
      <c r="E65" s="2" t="s">
        <v>48</v>
      </c>
    </row>
    <row r="66" spans="2:5" x14ac:dyDescent="0.25">
      <c r="B66" s="3" t="s">
        <v>475</v>
      </c>
      <c r="C66" s="2">
        <v>1</v>
      </c>
      <c r="D66" s="4">
        <f t="shared" si="0"/>
        <v>1.6477179106936892E-4</v>
      </c>
      <c r="E66" s="2" t="s">
        <v>48</v>
      </c>
    </row>
    <row r="67" spans="2:5" x14ac:dyDescent="0.25">
      <c r="B67" s="3" t="s">
        <v>476</v>
      </c>
      <c r="C67" s="2">
        <v>1</v>
      </c>
      <c r="D67" s="4">
        <f t="shared" si="0"/>
        <v>1.6477179106936892E-4</v>
      </c>
      <c r="E67" s="2" t="s">
        <v>48</v>
      </c>
    </row>
    <row r="68" spans="2:5" x14ac:dyDescent="0.25">
      <c r="B68" s="3" t="s">
        <v>477</v>
      </c>
      <c r="C68" s="2">
        <v>1</v>
      </c>
      <c r="D68" s="4">
        <f>C68/$C$186</f>
        <v>1.6477179106936892E-4</v>
      </c>
      <c r="E68" s="2" t="s">
        <v>48</v>
      </c>
    </row>
    <row r="69" spans="2:5" x14ac:dyDescent="0.25">
      <c r="B69" s="3" t="s">
        <v>478</v>
      </c>
      <c r="C69" s="2">
        <v>1</v>
      </c>
      <c r="D69" s="4">
        <f>C69/$C$186</f>
        <v>1.6477179106936892E-4</v>
      </c>
      <c r="E69" s="2" t="s">
        <v>48</v>
      </c>
    </row>
    <row r="70" spans="2:5" x14ac:dyDescent="0.25">
      <c r="B70" s="3" t="s">
        <v>479</v>
      </c>
      <c r="C70" s="2">
        <v>1</v>
      </c>
      <c r="D70" s="4">
        <f>C70/$C$186</f>
        <v>1.6477179106936892E-4</v>
      </c>
      <c r="E70" s="2" t="s">
        <v>48</v>
      </c>
    </row>
    <row r="71" spans="2:5" x14ac:dyDescent="0.25">
      <c r="B71" s="3" t="s">
        <v>480</v>
      </c>
      <c r="C71" s="2">
        <v>1</v>
      </c>
      <c r="D71" s="4">
        <f>C71/$C$186</f>
        <v>1.6477179106936892E-4</v>
      </c>
      <c r="E71" s="2" t="s">
        <v>48</v>
      </c>
    </row>
    <row r="72" spans="2:5" x14ac:dyDescent="0.25">
      <c r="B72" s="3" t="s">
        <v>481</v>
      </c>
      <c r="C72" s="2">
        <v>1</v>
      </c>
      <c r="D72" s="4">
        <f>C72/$C$186</f>
        <v>1.6477179106936892E-4</v>
      </c>
      <c r="E72" s="2" t="s">
        <v>48</v>
      </c>
    </row>
    <row r="73" spans="2:5" x14ac:dyDescent="0.25">
      <c r="B73" s="3"/>
      <c r="C73" s="2">
        <f>SUM(C4:C72)</f>
        <v>1517</v>
      </c>
      <c r="D73" s="4"/>
      <c r="E73" s="2"/>
    </row>
    <row r="74" spans="2:5" x14ac:dyDescent="0.25">
      <c r="B74" s="50" t="s">
        <v>7</v>
      </c>
      <c r="C74" s="50" t="s">
        <v>246</v>
      </c>
      <c r="D74" s="50" t="s">
        <v>5</v>
      </c>
      <c r="E74" s="49" t="s">
        <v>247</v>
      </c>
    </row>
    <row r="75" spans="2:5" x14ac:dyDescent="0.25">
      <c r="B75" s="3" t="s">
        <v>482</v>
      </c>
      <c r="C75" s="2">
        <v>800</v>
      </c>
      <c r="D75" s="4">
        <f t="shared" ref="D75:D87" si="1">C75/$C$186</f>
        <v>0.13181743285549513</v>
      </c>
      <c r="E75" s="2" t="s">
        <v>135</v>
      </c>
    </row>
    <row r="76" spans="2:5" x14ac:dyDescent="0.25">
      <c r="B76" s="3" t="s">
        <v>483</v>
      </c>
      <c r="C76" s="2">
        <v>438</v>
      </c>
      <c r="D76" s="4">
        <f t="shared" si="1"/>
        <v>7.2170044488383586E-2</v>
      </c>
      <c r="E76" s="2" t="s">
        <v>135</v>
      </c>
    </row>
    <row r="77" spans="2:5" x14ac:dyDescent="0.25">
      <c r="B77" s="3" t="s">
        <v>484</v>
      </c>
      <c r="C77" s="2">
        <v>86</v>
      </c>
      <c r="D77" s="4">
        <f t="shared" si="1"/>
        <v>1.4170374031965728E-2</v>
      </c>
      <c r="E77" s="2" t="s">
        <v>135</v>
      </c>
    </row>
    <row r="78" spans="2:5" x14ac:dyDescent="0.25">
      <c r="B78" s="3" t="s">
        <v>33</v>
      </c>
      <c r="C78" s="2">
        <v>56</v>
      </c>
      <c r="D78" s="4">
        <f t="shared" si="1"/>
        <v>9.22722029988466E-3</v>
      </c>
      <c r="E78" s="2" t="s">
        <v>135</v>
      </c>
    </row>
    <row r="79" spans="2:5" x14ac:dyDescent="0.25">
      <c r="B79" s="3" t="s">
        <v>485</v>
      </c>
      <c r="C79" s="2">
        <v>51</v>
      </c>
      <c r="D79" s="4">
        <f t="shared" si="1"/>
        <v>8.4033613445378148E-3</v>
      </c>
      <c r="E79" s="2" t="s">
        <v>135</v>
      </c>
    </row>
    <row r="80" spans="2:5" x14ac:dyDescent="0.25">
      <c r="B80" s="3" t="s">
        <v>486</v>
      </c>
      <c r="C80" s="2">
        <v>43</v>
      </c>
      <c r="D80" s="4">
        <f t="shared" si="1"/>
        <v>7.0851870159828641E-3</v>
      </c>
      <c r="E80" s="2" t="s">
        <v>135</v>
      </c>
    </row>
    <row r="81" spans="2:5" x14ac:dyDescent="0.25">
      <c r="B81" s="3" t="s">
        <v>326</v>
      </c>
      <c r="C81" s="2">
        <v>42</v>
      </c>
      <c r="D81" s="4">
        <f t="shared" si="1"/>
        <v>6.920415224913495E-3</v>
      </c>
      <c r="E81" s="2" t="s">
        <v>135</v>
      </c>
    </row>
    <row r="82" spans="2:5" x14ac:dyDescent="0.25">
      <c r="B82" s="3" t="s">
        <v>487</v>
      </c>
      <c r="C82" s="2">
        <v>39</v>
      </c>
      <c r="D82" s="4">
        <f t="shared" si="1"/>
        <v>6.4260998517053879E-3</v>
      </c>
      <c r="E82" s="2" t="s">
        <v>135</v>
      </c>
    </row>
    <row r="83" spans="2:5" x14ac:dyDescent="0.25">
      <c r="B83" s="3" t="s">
        <v>35</v>
      </c>
      <c r="C83" s="2">
        <v>35</v>
      </c>
      <c r="D83" s="4">
        <f t="shared" si="1"/>
        <v>5.7670126874279125E-3</v>
      </c>
      <c r="E83" s="2" t="s">
        <v>135</v>
      </c>
    </row>
    <row r="84" spans="2:5" x14ac:dyDescent="0.25">
      <c r="B84" s="3" t="s">
        <v>488</v>
      </c>
      <c r="C84" s="2">
        <v>10</v>
      </c>
      <c r="D84" s="4">
        <f t="shared" si="1"/>
        <v>1.6477179106936892E-3</v>
      </c>
      <c r="E84" s="2" t="s">
        <v>135</v>
      </c>
    </row>
    <row r="85" spans="2:5" x14ac:dyDescent="0.25">
      <c r="B85" s="3" t="s">
        <v>489</v>
      </c>
      <c r="C85" s="2">
        <v>9</v>
      </c>
      <c r="D85" s="4">
        <f t="shared" si="1"/>
        <v>1.4829461196243204E-3</v>
      </c>
      <c r="E85" s="2" t="s">
        <v>135</v>
      </c>
    </row>
    <row r="86" spans="2:5" x14ac:dyDescent="0.25">
      <c r="B86" s="3" t="s">
        <v>490</v>
      </c>
      <c r="C86" s="2">
        <v>9</v>
      </c>
      <c r="D86" s="4">
        <f t="shared" si="1"/>
        <v>1.4829461196243204E-3</v>
      </c>
      <c r="E86" s="2" t="s">
        <v>135</v>
      </c>
    </row>
    <row r="87" spans="2:5" x14ac:dyDescent="0.25">
      <c r="B87" s="3" t="s">
        <v>328</v>
      </c>
      <c r="C87" s="2">
        <v>4</v>
      </c>
      <c r="D87" s="4">
        <f t="shared" si="1"/>
        <v>6.5908716427747567E-4</v>
      </c>
      <c r="E87" s="2" t="s">
        <v>135</v>
      </c>
    </row>
    <row r="88" spans="2:5" x14ac:dyDescent="0.25">
      <c r="B88" s="3"/>
      <c r="C88" s="2">
        <f>SUM(C75:C87)</f>
        <v>1622</v>
      </c>
      <c r="D88" s="4"/>
      <c r="E88" s="2"/>
    </row>
    <row r="89" spans="2:5" x14ac:dyDescent="0.25">
      <c r="B89" s="50" t="s">
        <v>491</v>
      </c>
      <c r="C89" s="50" t="s">
        <v>246</v>
      </c>
      <c r="D89" s="50" t="s">
        <v>5</v>
      </c>
      <c r="E89" s="49" t="s">
        <v>247</v>
      </c>
    </row>
    <row r="90" spans="2:5" x14ac:dyDescent="0.25">
      <c r="B90" s="64" t="s">
        <v>492</v>
      </c>
      <c r="C90" s="32">
        <v>186</v>
      </c>
      <c r="D90" s="96">
        <f t="shared" ref="D90:D126" si="2">C90/$C$186</f>
        <v>3.064755313890262E-2</v>
      </c>
      <c r="E90" s="32" t="s">
        <v>150</v>
      </c>
    </row>
    <row r="91" spans="2:5" x14ac:dyDescent="0.25">
      <c r="B91" s="64" t="s">
        <v>493</v>
      </c>
      <c r="C91" s="32">
        <v>141</v>
      </c>
      <c r="D91" s="96">
        <f t="shared" si="2"/>
        <v>2.3232822540781017E-2</v>
      </c>
      <c r="E91" s="32" t="s">
        <v>150</v>
      </c>
    </row>
    <row r="92" spans="2:5" x14ac:dyDescent="0.25">
      <c r="B92" s="64" t="s">
        <v>494</v>
      </c>
      <c r="C92" s="32">
        <v>120</v>
      </c>
      <c r="D92" s="96">
        <f t="shared" si="2"/>
        <v>1.9772614928324272E-2</v>
      </c>
      <c r="E92" s="32" t="s">
        <v>150</v>
      </c>
    </row>
    <row r="93" spans="2:5" x14ac:dyDescent="0.25">
      <c r="B93" s="64" t="s">
        <v>495</v>
      </c>
      <c r="C93" s="32">
        <v>81</v>
      </c>
      <c r="D93" s="96">
        <f t="shared" si="2"/>
        <v>1.3346515076618883E-2</v>
      </c>
      <c r="E93" s="32" t="s">
        <v>150</v>
      </c>
    </row>
    <row r="94" spans="2:5" x14ac:dyDescent="0.25">
      <c r="B94" s="64" t="s">
        <v>496</v>
      </c>
      <c r="C94" s="32">
        <v>70</v>
      </c>
      <c r="D94" s="96">
        <f t="shared" si="2"/>
        <v>1.1534025374855825E-2</v>
      </c>
      <c r="E94" s="32" t="s">
        <v>150</v>
      </c>
    </row>
    <row r="95" spans="2:5" x14ac:dyDescent="0.25">
      <c r="B95" s="64" t="s">
        <v>497</v>
      </c>
      <c r="C95" s="32">
        <v>70</v>
      </c>
      <c r="D95" s="96">
        <f t="shared" si="2"/>
        <v>1.1534025374855825E-2</v>
      </c>
      <c r="E95" s="32" t="s">
        <v>150</v>
      </c>
    </row>
    <row r="96" spans="2:5" x14ac:dyDescent="0.25">
      <c r="B96" s="3" t="s">
        <v>338</v>
      </c>
      <c r="C96" s="2">
        <v>57</v>
      </c>
      <c r="D96" s="4">
        <f t="shared" si="2"/>
        <v>9.3919920909540291E-3</v>
      </c>
      <c r="E96" s="2" t="s">
        <v>150</v>
      </c>
    </row>
    <row r="97" spans="2:5" x14ac:dyDescent="0.25">
      <c r="B97" s="3" t="s">
        <v>498</v>
      </c>
      <c r="C97" s="2">
        <v>55</v>
      </c>
      <c r="D97" s="4">
        <f t="shared" si="2"/>
        <v>9.062448508815291E-3</v>
      </c>
      <c r="E97" s="2" t="s">
        <v>150</v>
      </c>
    </row>
    <row r="98" spans="2:5" x14ac:dyDescent="0.25">
      <c r="B98" s="3" t="s">
        <v>499</v>
      </c>
      <c r="C98" s="2">
        <v>46</v>
      </c>
      <c r="D98" s="4">
        <f t="shared" si="2"/>
        <v>7.5795023891909704E-3</v>
      </c>
      <c r="E98" s="2" t="s">
        <v>150</v>
      </c>
    </row>
    <row r="99" spans="2:5" x14ac:dyDescent="0.25">
      <c r="B99" s="3" t="s">
        <v>500</v>
      </c>
      <c r="C99" s="2">
        <v>44</v>
      </c>
      <c r="D99" s="4">
        <f t="shared" si="2"/>
        <v>7.2499588070522323E-3</v>
      </c>
      <c r="E99" s="2" t="s">
        <v>150</v>
      </c>
    </row>
    <row r="100" spans="2:5" x14ac:dyDescent="0.25">
      <c r="B100" s="3" t="s">
        <v>496</v>
      </c>
      <c r="C100" s="2">
        <v>40</v>
      </c>
      <c r="D100" s="4">
        <f t="shared" si="2"/>
        <v>6.5908716427747569E-3</v>
      </c>
      <c r="E100" s="2" t="s">
        <v>150</v>
      </c>
    </row>
    <row r="101" spans="2:5" x14ac:dyDescent="0.25">
      <c r="B101" s="3" t="s">
        <v>345</v>
      </c>
      <c r="C101" s="2">
        <v>33</v>
      </c>
      <c r="D101" s="4">
        <f t="shared" si="2"/>
        <v>5.4374691052891744E-3</v>
      </c>
      <c r="E101" s="2" t="s">
        <v>150</v>
      </c>
    </row>
    <row r="102" spans="2:5" x14ac:dyDescent="0.25">
      <c r="B102" s="3" t="s">
        <v>501</v>
      </c>
      <c r="C102" s="2">
        <v>30</v>
      </c>
      <c r="D102" s="4">
        <f t="shared" si="2"/>
        <v>4.9431537320810681E-3</v>
      </c>
      <c r="E102" s="2" t="s">
        <v>150</v>
      </c>
    </row>
    <row r="103" spans="2:5" x14ac:dyDescent="0.25">
      <c r="B103" s="3" t="s">
        <v>340</v>
      </c>
      <c r="C103" s="2">
        <v>29</v>
      </c>
      <c r="D103" s="4">
        <f t="shared" si="2"/>
        <v>4.7783819410116991E-3</v>
      </c>
      <c r="E103" s="2" t="s">
        <v>150</v>
      </c>
    </row>
    <row r="104" spans="2:5" x14ac:dyDescent="0.25">
      <c r="B104" s="3" t="s">
        <v>342</v>
      </c>
      <c r="C104" s="2">
        <v>28</v>
      </c>
      <c r="D104" s="4">
        <f t="shared" si="2"/>
        <v>4.61361014994233E-3</v>
      </c>
      <c r="E104" s="2" t="s">
        <v>150</v>
      </c>
    </row>
    <row r="105" spans="2:5" x14ac:dyDescent="0.25">
      <c r="B105" s="3" t="s">
        <v>502</v>
      </c>
      <c r="C105" s="2">
        <v>25</v>
      </c>
      <c r="D105" s="4">
        <f t="shared" si="2"/>
        <v>4.1192947767342229E-3</v>
      </c>
      <c r="E105" s="2" t="s">
        <v>150</v>
      </c>
    </row>
    <row r="106" spans="2:5" x14ac:dyDescent="0.25">
      <c r="B106" s="3" t="s">
        <v>346</v>
      </c>
      <c r="C106" s="2">
        <v>21</v>
      </c>
      <c r="D106" s="4">
        <f t="shared" si="2"/>
        <v>3.4602076124567475E-3</v>
      </c>
      <c r="E106" s="2" t="s">
        <v>150</v>
      </c>
    </row>
    <row r="107" spans="2:5" x14ac:dyDescent="0.25">
      <c r="B107" s="3" t="s">
        <v>355</v>
      </c>
      <c r="C107" s="2">
        <v>18</v>
      </c>
      <c r="D107" s="4">
        <f t="shared" si="2"/>
        <v>2.9658922392486408E-3</v>
      </c>
      <c r="E107" s="2" t="s">
        <v>150</v>
      </c>
    </row>
    <row r="108" spans="2:5" x14ac:dyDescent="0.25">
      <c r="B108" s="3" t="s">
        <v>503</v>
      </c>
      <c r="C108" s="2">
        <v>13</v>
      </c>
      <c r="D108" s="4">
        <f t="shared" si="2"/>
        <v>2.142033283901796E-3</v>
      </c>
      <c r="E108" s="2" t="s">
        <v>150</v>
      </c>
    </row>
    <row r="109" spans="2:5" x14ac:dyDescent="0.25">
      <c r="B109" s="3" t="s">
        <v>504</v>
      </c>
      <c r="C109" s="2">
        <v>12</v>
      </c>
      <c r="D109" s="4">
        <f t="shared" si="2"/>
        <v>1.9772614928324269E-3</v>
      </c>
      <c r="E109" s="2" t="s">
        <v>150</v>
      </c>
    </row>
    <row r="110" spans="2:5" x14ac:dyDescent="0.25">
      <c r="B110" s="3" t="s">
        <v>505</v>
      </c>
      <c r="C110" s="2">
        <v>11</v>
      </c>
      <c r="D110" s="4">
        <f t="shared" si="2"/>
        <v>1.8124897017630581E-3</v>
      </c>
      <c r="E110" s="2" t="s">
        <v>150</v>
      </c>
    </row>
    <row r="111" spans="2:5" x14ac:dyDescent="0.25">
      <c r="B111" s="3" t="s">
        <v>362</v>
      </c>
      <c r="C111" s="2">
        <v>9</v>
      </c>
      <c r="D111" s="4">
        <f t="shared" si="2"/>
        <v>1.4829461196243204E-3</v>
      </c>
      <c r="E111" s="2" t="s">
        <v>150</v>
      </c>
    </row>
    <row r="112" spans="2:5" x14ac:dyDescent="0.25">
      <c r="B112" s="3" t="s">
        <v>357</v>
      </c>
      <c r="C112" s="2">
        <v>9</v>
      </c>
      <c r="D112" s="4">
        <f t="shared" si="2"/>
        <v>1.4829461196243204E-3</v>
      </c>
      <c r="E112" s="2" t="s">
        <v>150</v>
      </c>
    </row>
    <row r="113" spans="2:5" x14ac:dyDescent="0.25">
      <c r="B113" s="3" t="s">
        <v>353</v>
      </c>
      <c r="C113" s="2">
        <v>8</v>
      </c>
      <c r="D113" s="4">
        <f t="shared" si="2"/>
        <v>1.3181743285549513E-3</v>
      </c>
      <c r="E113" s="2" t="s">
        <v>150</v>
      </c>
    </row>
    <row r="114" spans="2:5" x14ac:dyDescent="0.25">
      <c r="B114" s="3" t="s">
        <v>506</v>
      </c>
      <c r="C114" s="2">
        <v>8</v>
      </c>
      <c r="D114" s="4">
        <f t="shared" si="2"/>
        <v>1.3181743285549513E-3</v>
      </c>
      <c r="E114" s="2" t="s">
        <v>150</v>
      </c>
    </row>
    <row r="115" spans="2:5" x14ac:dyDescent="0.25">
      <c r="B115" s="3" t="s">
        <v>507</v>
      </c>
      <c r="C115" s="2">
        <v>8</v>
      </c>
      <c r="D115" s="4">
        <f t="shared" si="2"/>
        <v>1.3181743285549513E-3</v>
      </c>
      <c r="E115" s="2" t="s">
        <v>150</v>
      </c>
    </row>
    <row r="116" spans="2:5" x14ac:dyDescent="0.25">
      <c r="B116" s="3" t="s">
        <v>508</v>
      </c>
      <c r="C116" s="2">
        <v>6</v>
      </c>
      <c r="D116" s="4">
        <f t="shared" si="2"/>
        <v>9.8863074641621345E-4</v>
      </c>
      <c r="E116" s="2" t="s">
        <v>150</v>
      </c>
    </row>
    <row r="117" spans="2:5" x14ac:dyDescent="0.25">
      <c r="B117" s="3" t="s">
        <v>371</v>
      </c>
      <c r="C117" s="2">
        <v>6</v>
      </c>
      <c r="D117" s="4">
        <f t="shared" si="2"/>
        <v>9.8863074641621345E-4</v>
      </c>
      <c r="E117" s="2" t="s">
        <v>150</v>
      </c>
    </row>
    <row r="118" spans="2:5" x14ac:dyDescent="0.25">
      <c r="B118" s="3" t="s">
        <v>509</v>
      </c>
      <c r="C118" s="2">
        <v>5</v>
      </c>
      <c r="D118" s="4">
        <f t="shared" si="2"/>
        <v>8.2385895534684461E-4</v>
      </c>
      <c r="E118" s="2" t="s">
        <v>150</v>
      </c>
    </row>
    <row r="119" spans="2:5" x14ac:dyDescent="0.25">
      <c r="B119" s="3" t="s">
        <v>363</v>
      </c>
      <c r="C119" s="2">
        <v>4</v>
      </c>
      <c r="D119" s="4">
        <f t="shared" si="2"/>
        <v>6.5908716427747567E-4</v>
      </c>
      <c r="E119" s="2" t="s">
        <v>150</v>
      </c>
    </row>
    <row r="120" spans="2:5" x14ac:dyDescent="0.25">
      <c r="B120" s="3" t="s">
        <v>510</v>
      </c>
      <c r="C120" s="2">
        <v>4</v>
      </c>
      <c r="D120" s="4">
        <f t="shared" si="2"/>
        <v>6.5908716427747567E-4</v>
      </c>
      <c r="E120" s="2" t="s">
        <v>150</v>
      </c>
    </row>
    <row r="121" spans="2:5" x14ac:dyDescent="0.25">
      <c r="B121" s="3" t="s">
        <v>511</v>
      </c>
      <c r="C121" s="2">
        <v>3</v>
      </c>
      <c r="D121" s="4">
        <f t="shared" si="2"/>
        <v>4.9431537320810673E-4</v>
      </c>
      <c r="E121" s="2" t="s">
        <v>150</v>
      </c>
    </row>
    <row r="122" spans="2:5" x14ac:dyDescent="0.25">
      <c r="B122" s="3" t="s">
        <v>512</v>
      </c>
      <c r="C122" s="2">
        <v>2</v>
      </c>
      <c r="D122" s="4">
        <f t="shared" si="2"/>
        <v>3.2954358213873783E-4</v>
      </c>
      <c r="E122" s="2" t="s">
        <v>150</v>
      </c>
    </row>
    <row r="123" spans="2:5" x14ac:dyDescent="0.25">
      <c r="B123" s="3" t="s">
        <v>513</v>
      </c>
      <c r="C123" s="2">
        <v>2</v>
      </c>
      <c r="D123" s="4">
        <f t="shared" si="2"/>
        <v>3.2954358213873783E-4</v>
      </c>
      <c r="E123" s="2" t="s">
        <v>150</v>
      </c>
    </row>
    <row r="124" spans="2:5" x14ac:dyDescent="0.25">
      <c r="B124" s="3" t="s">
        <v>514</v>
      </c>
      <c r="C124" s="2">
        <v>1</v>
      </c>
      <c r="D124" s="4">
        <f t="shared" si="2"/>
        <v>1.6477179106936892E-4</v>
      </c>
      <c r="E124" s="2" t="s">
        <v>150</v>
      </c>
    </row>
    <row r="125" spans="2:5" x14ac:dyDescent="0.25">
      <c r="B125" s="3" t="s">
        <v>515</v>
      </c>
      <c r="C125" s="2">
        <v>1</v>
      </c>
      <c r="D125" s="4">
        <f t="shared" si="2"/>
        <v>1.6477179106936892E-4</v>
      </c>
      <c r="E125" s="2" t="s">
        <v>150</v>
      </c>
    </row>
    <row r="126" spans="2:5" x14ac:dyDescent="0.25">
      <c r="B126" s="3" t="s">
        <v>516</v>
      </c>
      <c r="C126" s="2">
        <v>1</v>
      </c>
      <c r="D126" s="4">
        <f t="shared" si="2"/>
        <v>1.6477179106936892E-4</v>
      </c>
      <c r="E126" s="2" t="s">
        <v>150</v>
      </c>
    </row>
    <row r="127" spans="2:5" x14ac:dyDescent="0.25">
      <c r="B127" s="3"/>
      <c r="C127" s="2">
        <f>SUM(C90:C126)</f>
        <v>1207</v>
      </c>
      <c r="D127" s="4"/>
      <c r="E127" s="2"/>
    </row>
    <row r="128" spans="2:5" x14ac:dyDescent="0.25">
      <c r="B128" s="50" t="s">
        <v>10</v>
      </c>
      <c r="C128" s="50" t="s">
        <v>246</v>
      </c>
      <c r="D128" s="50" t="s">
        <v>5</v>
      </c>
      <c r="E128" s="49" t="s">
        <v>247</v>
      </c>
    </row>
    <row r="129" spans="2:5" x14ac:dyDescent="0.25">
      <c r="B129" s="3" t="s">
        <v>517</v>
      </c>
      <c r="C129" s="2">
        <v>222</v>
      </c>
      <c r="D129" s="4">
        <f t="shared" ref="D129:D184" si="3">C129/$C$186</f>
        <v>3.6579337617399899E-2</v>
      </c>
      <c r="E129" s="2" t="s">
        <v>191</v>
      </c>
    </row>
    <row r="130" spans="2:5" x14ac:dyDescent="0.25">
      <c r="B130" s="3" t="s">
        <v>518</v>
      </c>
      <c r="C130" s="2">
        <v>215</v>
      </c>
      <c r="D130" s="4">
        <f t="shared" si="3"/>
        <v>3.5425935079914317E-2</v>
      </c>
      <c r="E130" s="2" t="s">
        <v>191</v>
      </c>
    </row>
    <row r="131" spans="2:5" x14ac:dyDescent="0.25">
      <c r="B131" s="3" t="s">
        <v>43</v>
      </c>
      <c r="C131" s="2">
        <v>145</v>
      </c>
      <c r="D131" s="4">
        <f t="shared" si="3"/>
        <v>2.3891909705058494E-2</v>
      </c>
      <c r="E131" s="2" t="s">
        <v>191</v>
      </c>
    </row>
    <row r="132" spans="2:5" x14ac:dyDescent="0.25">
      <c r="B132" s="3" t="s">
        <v>44</v>
      </c>
      <c r="C132" s="2">
        <v>112</v>
      </c>
      <c r="D132" s="4">
        <f t="shared" si="3"/>
        <v>1.845444059976932E-2</v>
      </c>
      <c r="E132" s="2" t="s">
        <v>191</v>
      </c>
    </row>
    <row r="133" spans="2:5" x14ac:dyDescent="0.25">
      <c r="B133" s="3" t="s">
        <v>519</v>
      </c>
      <c r="C133" s="2">
        <v>80</v>
      </c>
      <c r="D133" s="4">
        <f t="shared" si="3"/>
        <v>1.3181743285549514E-2</v>
      </c>
      <c r="E133" s="2" t="s">
        <v>191</v>
      </c>
    </row>
    <row r="134" spans="2:5" x14ac:dyDescent="0.25">
      <c r="B134" s="3" t="s">
        <v>520</v>
      </c>
      <c r="C134" s="2">
        <v>72</v>
      </c>
      <c r="D134" s="4">
        <f t="shared" si="3"/>
        <v>1.1863568956994563E-2</v>
      </c>
      <c r="E134" s="2" t="s">
        <v>191</v>
      </c>
    </row>
    <row r="135" spans="2:5" x14ac:dyDescent="0.25">
      <c r="B135" s="3" t="s">
        <v>521</v>
      </c>
      <c r="C135" s="2">
        <v>70</v>
      </c>
      <c r="D135" s="4">
        <f t="shared" si="3"/>
        <v>1.1534025374855825E-2</v>
      </c>
      <c r="E135" s="2" t="s">
        <v>191</v>
      </c>
    </row>
    <row r="136" spans="2:5" x14ac:dyDescent="0.25">
      <c r="B136" s="3" t="s">
        <v>379</v>
      </c>
      <c r="C136" s="2">
        <v>57</v>
      </c>
      <c r="D136" s="4">
        <f t="shared" si="3"/>
        <v>9.3919920909540291E-3</v>
      </c>
      <c r="E136" s="2" t="s">
        <v>191</v>
      </c>
    </row>
    <row r="137" spans="2:5" x14ac:dyDescent="0.25">
      <c r="B137" s="3" t="s">
        <v>522</v>
      </c>
      <c r="C137" s="2">
        <v>56</v>
      </c>
      <c r="D137" s="4">
        <f t="shared" si="3"/>
        <v>9.22722029988466E-3</v>
      </c>
      <c r="E137" s="2" t="s">
        <v>191</v>
      </c>
    </row>
    <row r="138" spans="2:5" x14ac:dyDescent="0.25">
      <c r="B138" s="3" t="s">
        <v>207</v>
      </c>
      <c r="C138" s="2">
        <v>54</v>
      </c>
      <c r="D138" s="4">
        <f t="shared" si="3"/>
        <v>8.8976767177459219E-3</v>
      </c>
      <c r="E138" s="2" t="s">
        <v>191</v>
      </c>
    </row>
    <row r="139" spans="2:5" x14ac:dyDescent="0.25">
      <c r="B139" s="3" t="s">
        <v>523</v>
      </c>
      <c r="C139" s="2">
        <v>46</v>
      </c>
      <c r="D139" s="4">
        <f t="shared" si="3"/>
        <v>7.5795023891909704E-3</v>
      </c>
      <c r="E139" s="2" t="s">
        <v>191</v>
      </c>
    </row>
    <row r="140" spans="2:5" x14ac:dyDescent="0.25">
      <c r="B140" s="3" t="s">
        <v>524</v>
      </c>
      <c r="C140" s="2">
        <v>44</v>
      </c>
      <c r="D140" s="4">
        <f t="shared" si="3"/>
        <v>7.2499588070522323E-3</v>
      </c>
      <c r="E140" s="2" t="s">
        <v>191</v>
      </c>
    </row>
    <row r="141" spans="2:5" x14ac:dyDescent="0.25">
      <c r="B141" s="3" t="s">
        <v>525</v>
      </c>
      <c r="C141" s="2">
        <v>43</v>
      </c>
      <c r="D141" s="4">
        <f t="shared" si="3"/>
        <v>7.0851870159828641E-3</v>
      </c>
      <c r="E141" s="2" t="s">
        <v>191</v>
      </c>
    </row>
    <row r="142" spans="2:5" x14ac:dyDescent="0.25">
      <c r="B142" s="3" t="s">
        <v>526</v>
      </c>
      <c r="C142" s="2">
        <v>40</v>
      </c>
      <c r="D142" s="4">
        <f t="shared" si="3"/>
        <v>6.5908716427747569E-3</v>
      </c>
      <c r="E142" s="2" t="s">
        <v>191</v>
      </c>
    </row>
    <row r="143" spans="2:5" x14ac:dyDescent="0.25">
      <c r="B143" s="3" t="s">
        <v>527</v>
      </c>
      <c r="C143" s="2">
        <v>35</v>
      </c>
      <c r="D143" s="4">
        <f t="shared" si="3"/>
        <v>5.7670126874279125E-3</v>
      </c>
      <c r="E143" s="2" t="s">
        <v>191</v>
      </c>
    </row>
    <row r="144" spans="2:5" x14ac:dyDescent="0.25">
      <c r="B144" s="3" t="s">
        <v>528</v>
      </c>
      <c r="C144" s="2">
        <v>35</v>
      </c>
      <c r="D144" s="4">
        <f t="shared" si="3"/>
        <v>5.7670126874279125E-3</v>
      </c>
      <c r="E144" s="2" t="s">
        <v>191</v>
      </c>
    </row>
    <row r="145" spans="2:5" x14ac:dyDescent="0.25">
      <c r="B145" s="3" t="s">
        <v>529</v>
      </c>
      <c r="C145" s="2">
        <v>31</v>
      </c>
      <c r="D145" s="4">
        <f t="shared" si="3"/>
        <v>5.1079255231504363E-3</v>
      </c>
      <c r="E145" s="2" t="s">
        <v>191</v>
      </c>
    </row>
    <row r="146" spans="2:5" x14ac:dyDescent="0.25">
      <c r="B146" s="3" t="s">
        <v>530</v>
      </c>
      <c r="C146" s="2">
        <v>29</v>
      </c>
      <c r="D146" s="4">
        <f t="shared" si="3"/>
        <v>4.7783819410116991E-3</v>
      </c>
      <c r="E146" s="2" t="s">
        <v>191</v>
      </c>
    </row>
    <row r="147" spans="2:5" x14ac:dyDescent="0.25">
      <c r="B147" s="3" t="s">
        <v>531</v>
      </c>
      <c r="C147" s="2">
        <v>25</v>
      </c>
      <c r="D147" s="4">
        <f t="shared" si="3"/>
        <v>4.1192947767342229E-3</v>
      </c>
      <c r="E147" s="2" t="s">
        <v>191</v>
      </c>
    </row>
    <row r="148" spans="2:5" x14ac:dyDescent="0.25">
      <c r="B148" s="3" t="s">
        <v>394</v>
      </c>
      <c r="C148" s="2">
        <v>20</v>
      </c>
      <c r="D148" s="4">
        <f t="shared" si="3"/>
        <v>3.2954358213873785E-3</v>
      </c>
      <c r="E148" s="2" t="s">
        <v>191</v>
      </c>
    </row>
    <row r="149" spans="2:5" x14ac:dyDescent="0.25">
      <c r="B149" s="3" t="s">
        <v>532</v>
      </c>
      <c r="C149" s="2">
        <v>18</v>
      </c>
      <c r="D149" s="4">
        <f t="shared" si="3"/>
        <v>2.9658922392486408E-3</v>
      </c>
      <c r="E149" s="2" t="s">
        <v>191</v>
      </c>
    </row>
    <row r="150" spans="2:5" x14ac:dyDescent="0.25">
      <c r="B150" s="3" t="s">
        <v>533</v>
      </c>
      <c r="C150" s="2">
        <v>18</v>
      </c>
      <c r="D150" s="4">
        <f t="shared" si="3"/>
        <v>2.9658922392486408E-3</v>
      </c>
      <c r="E150" s="2" t="s">
        <v>191</v>
      </c>
    </row>
    <row r="151" spans="2:5" x14ac:dyDescent="0.25">
      <c r="B151" s="3" t="s">
        <v>534</v>
      </c>
      <c r="C151" s="2">
        <v>17</v>
      </c>
      <c r="D151" s="4">
        <f t="shared" si="3"/>
        <v>2.8011204481792717E-3</v>
      </c>
      <c r="E151" s="2" t="s">
        <v>191</v>
      </c>
    </row>
    <row r="152" spans="2:5" x14ac:dyDescent="0.25">
      <c r="B152" s="3" t="s">
        <v>535</v>
      </c>
      <c r="C152" s="2">
        <v>16</v>
      </c>
      <c r="D152" s="4">
        <f t="shared" si="3"/>
        <v>2.6363486571099027E-3</v>
      </c>
      <c r="E152" s="2" t="s">
        <v>191</v>
      </c>
    </row>
    <row r="153" spans="2:5" x14ac:dyDescent="0.25">
      <c r="B153" s="3" t="s">
        <v>536</v>
      </c>
      <c r="C153" s="2">
        <v>14</v>
      </c>
      <c r="D153" s="4">
        <f t="shared" si="3"/>
        <v>2.306805074971165E-3</v>
      </c>
      <c r="E153" s="2" t="s">
        <v>191</v>
      </c>
    </row>
    <row r="154" spans="2:5" x14ac:dyDescent="0.25">
      <c r="B154" s="3" t="s">
        <v>537</v>
      </c>
      <c r="C154" s="2">
        <v>14</v>
      </c>
      <c r="D154" s="4">
        <f t="shared" si="3"/>
        <v>2.306805074971165E-3</v>
      </c>
      <c r="E154" s="2" t="s">
        <v>191</v>
      </c>
    </row>
    <row r="155" spans="2:5" x14ac:dyDescent="0.25">
      <c r="B155" s="3" t="s">
        <v>538</v>
      </c>
      <c r="C155" s="2">
        <v>13</v>
      </c>
      <c r="D155" s="4">
        <f t="shared" si="3"/>
        <v>2.142033283901796E-3</v>
      </c>
      <c r="E155" s="2" t="s">
        <v>191</v>
      </c>
    </row>
    <row r="156" spans="2:5" x14ac:dyDescent="0.25">
      <c r="B156" s="3" t="s">
        <v>539</v>
      </c>
      <c r="C156" s="2">
        <v>13</v>
      </c>
      <c r="D156" s="4">
        <f t="shared" si="3"/>
        <v>2.142033283901796E-3</v>
      </c>
      <c r="E156" s="2" t="s">
        <v>191</v>
      </c>
    </row>
    <row r="157" spans="2:5" x14ac:dyDescent="0.25">
      <c r="B157" s="3" t="s">
        <v>540</v>
      </c>
      <c r="C157" s="2">
        <v>13</v>
      </c>
      <c r="D157" s="4">
        <f t="shared" si="3"/>
        <v>2.142033283901796E-3</v>
      </c>
      <c r="E157" s="2" t="s">
        <v>191</v>
      </c>
    </row>
    <row r="158" spans="2:5" x14ac:dyDescent="0.25">
      <c r="B158" s="3" t="s">
        <v>541</v>
      </c>
      <c r="C158" s="2">
        <v>13</v>
      </c>
      <c r="D158" s="4">
        <f t="shared" si="3"/>
        <v>2.142033283901796E-3</v>
      </c>
      <c r="E158" s="2" t="s">
        <v>191</v>
      </c>
    </row>
    <row r="159" spans="2:5" x14ac:dyDescent="0.25">
      <c r="B159" s="3" t="s">
        <v>542</v>
      </c>
      <c r="C159" s="2">
        <v>11</v>
      </c>
      <c r="D159" s="4">
        <f t="shared" si="3"/>
        <v>1.8124897017630581E-3</v>
      </c>
      <c r="E159" s="2" t="s">
        <v>191</v>
      </c>
    </row>
    <row r="160" spans="2:5" x14ac:dyDescent="0.25">
      <c r="B160" s="3" t="s">
        <v>294</v>
      </c>
      <c r="C160" s="2">
        <v>11</v>
      </c>
      <c r="D160" s="4">
        <f t="shared" si="3"/>
        <v>1.8124897017630581E-3</v>
      </c>
      <c r="E160" s="2" t="s">
        <v>191</v>
      </c>
    </row>
    <row r="161" spans="2:5" x14ac:dyDescent="0.25">
      <c r="B161" s="3" t="s">
        <v>543</v>
      </c>
      <c r="C161" s="2">
        <v>10</v>
      </c>
      <c r="D161" s="4">
        <f t="shared" si="3"/>
        <v>1.6477179106936892E-3</v>
      </c>
      <c r="E161" s="2" t="s">
        <v>191</v>
      </c>
    </row>
    <row r="162" spans="2:5" x14ac:dyDescent="0.25">
      <c r="B162" s="3" t="s">
        <v>544</v>
      </c>
      <c r="C162" s="2">
        <v>10</v>
      </c>
      <c r="D162" s="4">
        <f t="shared" si="3"/>
        <v>1.6477179106936892E-3</v>
      </c>
      <c r="E162" s="2" t="s">
        <v>191</v>
      </c>
    </row>
    <row r="163" spans="2:5" x14ac:dyDescent="0.25">
      <c r="B163" s="3" t="s">
        <v>545</v>
      </c>
      <c r="C163" s="2">
        <v>9</v>
      </c>
      <c r="D163" s="4">
        <f t="shared" si="3"/>
        <v>1.4829461196243204E-3</v>
      </c>
      <c r="E163" s="2" t="s">
        <v>191</v>
      </c>
    </row>
    <row r="164" spans="2:5" x14ac:dyDescent="0.25">
      <c r="B164" s="3" t="s">
        <v>546</v>
      </c>
      <c r="C164" s="2">
        <v>9</v>
      </c>
      <c r="D164" s="4">
        <f t="shared" si="3"/>
        <v>1.4829461196243204E-3</v>
      </c>
      <c r="E164" s="2" t="s">
        <v>191</v>
      </c>
    </row>
    <row r="165" spans="2:5" x14ac:dyDescent="0.25">
      <c r="B165" s="3" t="s">
        <v>547</v>
      </c>
      <c r="C165" s="2">
        <v>9</v>
      </c>
      <c r="D165" s="4">
        <f t="shared" si="3"/>
        <v>1.4829461196243204E-3</v>
      </c>
      <c r="E165" s="2" t="s">
        <v>191</v>
      </c>
    </row>
    <row r="166" spans="2:5" x14ac:dyDescent="0.25">
      <c r="B166" s="3" t="s">
        <v>548</v>
      </c>
      <c r="C166" s="2">
        <v>8</v>
      </c>
      <c r="D166" s="4">
        <f t="shared" si="3"/>
        <v>1.3181743285549513E-3</v>
      </c>
      <c r="E166" s="2" t="s">
        <v>191</v>
      </c>
    </row>
    <row r="167" spans="2:5" x14ac:dyDescent="0.25">
      <c r="B167" s="3" t="s">
        <v>549</v>
      </c>
      <c r="C167" s="2">
        <v>7</v>
      </c>
      <c r="D167" s="4">
        <f t="shared" si="3"/>
        <v>1.1534025374855825E-3</v>
      </c>
      <c r="E167" s="2" t="s">
        <v>191</v>
      </c>
    </row>
    <row r="168" spans="2:5" x14ac:dyDescent="0.25">
      <c r="B168" s="3" t="s">
        <v>550</v>
      </c>
      <c r="C168" s="2">
        <v>7</v>
      </c>
      <c r="D168" s="4">
        <f t="shared" si="3"/>
        <v>1.1534025374855825E-3</v>
      </c>
      <c r="E168" s="2" t="s">
        <v>191</v>
      </c>
    </row>
    <row r="169" spans="2:5" x14ac:dyDescent="0.25">
      <c r="B169" s="3" t="s">
        <v>551</v>
      </c>
      <c r="C169" s="2">
        <v>7</v>
      </c>
      <c r="D169" s="4">
        <f t="shared" si="3"/>
        <v>1.1534025374855825E-3</v>
      </c>
      <c r="E169" s="2" t="s">
        <v>191</v>
      </c>
    </row>
    <row r="170" spans="2:5" x14ac:dyDescent="0.25">
      <c r="B170" s="3" t="s">
        <v>552</v>
      </c>
      <c r="C170" s="2">
        <v>6</v>
      </c>
      <c r="D170" s="4">
        <f t="shared" si="3"/>
        <v>9.8863074641621345E-4</v>
      </c>
      <c r="E170" s="2" t="s">
        <v>191</v>
      </c>
    </row>
    <row r="171" spans="2:5" x14ac:dyDescent="0.25">
      <c r="B171" s="3" t="s">
        <v>553</v>
      </c>
      <c r="C171" s="2">
        <v>5</v>
      </c>
      <c r="D171" s="4">
        <f t="shared" si="3"/>
        <v>8.2385895534684461E-4</v>
      </c>
      <c r="E171" s="2" t="s">
        <v>191</v>
      </c>
    </row>
    <row r="172" spans="2:5" x14ac:dyDescent="0.25">
      <c r="B172" s="3" t="s">
        <v>554</v>
      </c>
      <c r="C172" s="2">
        <v>4</v>
      </c>
      <c r="D172" s="4">
        <f t="shared" si="3"/>
        <v>6.5908716427747567E-4</v>
      </c>
      <c r="E172" s="2" t="s">
        <v>191</v>
      </c>
    </row>
    <row r="173" spans="2:5" x14ac:dyDescent="0.25">
      <c r="B173" s="3" t="s">
        <v>555</v>
      </c>
      <c r="C173" s="2">
        <v>4</v>
      </c>
      <c r="D173" s="4">
        <f t="shared" si="3"/>
        <v>6.5908716427747567E-4</v>
      </c>
      <c r="E173" s="2" t="s">
        <v>191</v>
      </c>
    </row>
    <row r="174" spans="2:5" x14ac:dyDescent="0.25">
      <c r="B174" s="3" t="s">
        <v>556</v>
      </c>
      <c r="C174" s="2">
        <v>4</v>
      </c>
      <c r="D174" s="4">
        <f t="shared" si="3"/>
        <v>6.5908716427747567E-4</v>
      </c>
      <c r="E174" s="2" t="s">
        <v>191</v>
      </c>
    </row>
    <row r="175" spans="2:5" x14ac:dyDescent="0.25">
      <c r="B175" s="3" t="s">
        <v>557</v>
      </c>
      <c r="C175" s="2">
        <v>3</v>
      </c>
      <c r="D175" s="4">
        <f t="shared" si="3"/>
        <v>4.9431537320810673E-4</v>
      </c>
      <c r="E175" s="2" t="s">
        <v>191</v>
      </c>
    </row>
    <row r="176" spans="2:5" x14ac:dyDescent="0.25">
      <c r="B176" s="3" t="s">
        <v>558</v>
      </c>
      <c r="C176" s="2">
        <v>3</v>
      </c>
      <c r="D176" s="4">
        <f t="shared" si="3"/>
        <v>4.9431537320810673E-4</v>
      </c>
      <c r="E176" s="2" t="s">
        <v>191</v>
      </c>
    </row>
    <row r="177" spans="2:5" x14ac:dyDescent="0.25">
      <c r="B177" s="3" t="s">
        <v>559</v>
      </c>
      <c r="C177" s="2">
        <v>3</v>
      </c>
      <c r="D177" s="4">
        <f t="shared" si="3"/>
        <v>4.9431537320810673E-4</v>
      </c>
      <c r="E177" s="2" t="s">
        <v>191</v>
      </c>
    </row>
    <row r="178" spans="2:5" x14ac:dyDescent="0.25">
      <c r="B178" s="3" t="s">
        <v>560</v>
      </c>
      <c r="C178" s="2">
        <v>3</v>
      </c>
      <c r="D178" s="4">
        <f t="shared" si="3"/>
        <v>4.9431537320810673E-4</v>
      </c>
      <c r="E178" s="2" t="s">
        <v>191</v>
      </c>
    </row>
    <row r="179" spans="2:5" x14ac:dyDescent="0.25">
      <c r="B179" s="3" t="s">
        <v>561</v>
      </c>
      <c r="C179" s="2">
        <v>2</v>
      </c>
      <c r="D179" s="4">
        <f t="shared" si="3"/>
        <v>3.2954358213873783E-4</v>
      </c>
      <c r="E179" s="2" t="s">
        <v>191</v>
      </c>
    </row>
    <row r="180" spans="2:5" x14ac:dyDescent="0.25">
      <c r="B180" s="3" t="s">
        <v>562</v>
      </c>
      <c r="C180" s="2">
        <v>2</v>
      </c>
      <c r="D180" s="4">
        <f t="shared" si="3"/>
        <v>3.2954358213873783E-4</v>
      </c>
      <c r="E180" s="2" t="s">
        <v>191</v>
      </c>
    </row>
    <row r="181" spans="2:5" x14ac:dyDescent="0.25">
      <c r="B181" s="3" t="s">
        <v>563</v>
      </c>
      <c r="C181" s="2">
        <v>2</v>
      </c>
      <c r="D181" s="4">
        <f t="shared" si="3"/>
        <v>3.2954358213873783E-4</v>
      </c>
      <c r="E181" s="2" t="s">
        <v>191</v>
      </c>
    </row>
    <row r="182" spans="2:5" x14ac:dyDescent="0.25">
      <c r="B182" s="24" t="s">
        <v>564</v>
      </c>
      <c r="C182" s="8">
        <v>2</v>
      </c>
      <c r="D182" s="9">
        <f t="shared" si="3"/>
        <v>3.2954358213873783E-4</v>
      </c>
      <c r="E182" s="8" t="s">
        <v>191</v>
      </c>
    </row>
    <row r="183" spans="2:5" x14ac:dyDescent="0.25">
      <c r="B183" s="3" t="s">
        <v>565</v>
      </c>
      <c r="C183" s="2">
        <v>1</v>
      </c>
      <c r="D183" s="4">
        <f t="shared" si="3"/>
        <v>1.6477179106936892E-4</v>
      </c>
      <c r="E183" s="2" t="s">
        <v>191</v>
      </c>
    </row>
    <row r="184" spans="2:5" x14ac:dyDescent="0.25">
      <c r="B184" s="3" t="s">
        <v>566</v>
      </c>
      <c r="C184" s="2">
        <v>1</v>
      </c>
      <c r="D184" s="4">
        <f t="shared" si="3"/>
        <v>1.6477179106936892E-4</v>
      </c>
      <c r="E184" s="2" t="s">
        <v>191</v>
      </c>
    </row>
    <row r="185" spans="2:5" x14ac:dyDescent="0.25">
      <c r="B185" s="3"/>
      <c r="C185" s="2">
        <f>SUM(C129:C184)</f>
        <v>1723</v>
      </c>
      <c r="D185" s="4"/>
      <c r="E185" s="2"/>
    </row>
    <row r="186" spans="2:5" x14ac:dyDescent="0.25">
      <c r="B186" s="2"/>
      <c r="C186" s="3">
        <f>C73+C88+C127+C185</f>
        <v>6069</v>
      </c>
      <c r="D186" s="41">
        <f>SUM(D4:D184)</f>
        <v>0.99999999999999978</v>
      </c>
      <c r="E186" s="2"/>
    </row>
  </sheetData>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D17B9-A181-46E7-A141-ADFB7722EE5D}">
  <dimension ref="A1:M428"/>
  <sheetViews>
    <sheetView zoomScale="80" zoomScaleNormal="80" workbookViewId="0">
      <selection activeCell="T26" sqref="T26"/>
    </sheetView>
  </sheetViews>
  <sheetFormatPr defaultRowHeight="15" x14ac:dyDescent="0.25"/>
  <cols>
    <col min="1" max="1" width="4.28515625" customWidth="1"/>
    <col min="2" max="2" width="19.7109375" customWidth="1"/>
    <col min="3" max="3" width="20" customWidth="1"/>
    <col min="4" max="4" width="16.85546875" customWidth="1"/>
    <col min="5" max="5" width="37.7109375" bestFit="1" customWidth="1"/>
    <col min="6" max="6" width="5.140625" hidden="1" customWidth="1"/>
    <col min="7" max="7" width="5.7109375" customWidth="1"/>
    <col min="10" max="10" width="41.7109375" bestFit="1" customWidth="1"/>
  </cols>
  <sheetData>
    <row r="1" spans="1:7" ht="18.75" x14ac:dyDescent="0.3">
      <c r="B1" s="6" t="s">
        <v>567</v>
      </c>
    </row>
    <row r="3" spans="1:7" x14ac:dyDescent="0.25">
      <c r="A3" s="2"/>
      <c r="B3" s="109" t="s">
        <v>568</v>
      </c>
      <c r="C3" s="27" t="s">
        <v>569</v>
      </c>
      <c r="D3" s="26" t="s">
        <v>570</v>
      </c>
      <c r="E3" s="27" t="s">
        <v>20</v>
      </c>
      <c r="F3" s="70"/>
      <c r="G3" s="70" t="s">
        <v>571</v>
      </c>
    </row>
    <row r="4" spans="1:7" x14ac:dyDescent="0.25">
      <c r="A4" s="112">
        <v>1</v>
      </c>
      <c r="B4" s="110" t="s">
        <v>572</v>
      </c>
      <c r="C4" s="68" t="s">
        <v>573</v>
      </c>
      <c r="D4" s="103">
        <v>1876</v>
      </c>
      <c r="E4" s="2" t="s">
        <v>574</v>
      </c>
      <c r="F4" s="2" t="s">
        <v>575</v>
      </c>
      <c r="G4" s="2" t="s">
        <v>576</v>
      </c>
    </row>
    <row r="5" spans="1:7" x14ac:dyDescent="0.25">
      <c r="A5" s="112">
        <v>2</v>
      </c>
      <c r="B5" s="110" t="s">
        <v>577</v>
      </c>
      <c r="C5" s="68" t="s">
        <v>578</v>
      </c>
      <c r="D5" s="104" t="s">
        <v>579</v>
      </c>
      <c r="E5" s="2" t="s">
        <v>574</v>
      </c>
      <c r="F5" s="2" t="s">
        <v>575</v>
      </c>
      <c r="G5" s="2" t="s">
        <v>576</v>
      </c>
    </row>
    <row r="6" spans="1:7" x14ac:dyDescent="0.25">
      <c r="A6" s="112">
        <v>3</v>
      </c>
      <c r="B6" s="110" t="s">
        <v>580</v>
      </c>
      <c r="C6" s="68" t="s">
        <v>581</v>
      </c>
      <c r="D6" s="104" t="s">
        <v>582</v>
      </c>
      <c r="E6" s="2" t="s">
        <v>583</v>
      </c>
      <c r="F6" s="2" t="s">
        <v>584</v>
      </c>
      <c r="G6" s="2"/>
    </row>
    <row r="7" spans="1:7" x14ac:dyDescent="0.25">
      <c r="A7" s="112">
        <v>4</v>
      </c>
      <c r="B7" s="110" t="s">
        <v>585</v>
      </c>
      <c r="C7" s="68" t="s">
        <v>586</v>
      </c>
      <c r="D7" s="104" t="s">
        <v>587</v>
      </c>
      <c r="E7" s="2" t="s">
        <v>588</v>
      </c>
      <c r="F7" s="2" t="s">
        <v>589</v>
      </c>
      <c r="G7" s="2"/>
    </row>
    <row r="8" spans="1:7" x14ac:dyDescent="0.25">
      <c r="A8" s="112"/>
      <c r="B8" s="110" t="s">
        <v>590</v>
      </c>
      <c r="C8" s="68" t="s">
        <v>591</v>
      </c>
      <c r="D8" s="104" t="s">
        <v>579</v>
      </c>
      <c r="E8" s="2" t="s">
        <v>588</v>
      </c>
      <c r="F8" s="2"/>
      <c r="G8" s="2"/>
    </row>
    <row r="9" spans="1:7" x14ac:dyDescent="0.25">
      <c r="A9" s="112"/>
      <c r="B9" s="110" t="s">
        <v>590</v>
      </c>
      <c r="C9" s="68" t="s">
        <v>592</v>
      </c>
      <c r="D9" s="104" t="s">
        <v>593</v>
      </c>
      <c r="E9" s="2" t="s">
        <v>588</v>
      </c>
      <c r="F9" s="2"/>
      <c r="G9" s="2"/>
    </row>
    <row r="10" spans="1:7" x14ac:dyDescent="0.25">
      <c r="A10" s="112">
        <v>5</v>
      </c>
      <c r="B10" s="110" t="s">
        <v>594</v>
      </c>
      <c r="C10" s="68" t="s">
        <v>578</v>
      </c>
      <c r="D10" s="104" t="s">
        <v>579</v>
      </c>
      <c r="E10" s="2" t="s">
        <v>574</v>
      </c>
      <c r="F10" s="2" t="s">
        <v>575</v>
      </c>
      <c r="G10" s="2" t="s">
        <v>576</v>
      </c>
    </row>
    <row r="11" spans="1:7" x14ac:dyDescent="0.25">
      <c r="A11" s="112">
        <v>6</v>
      </c>
      <c r="B11" s="110" t="s">
        <v>595</v>
      </c>
      <c r="C11" s="68" t="s">
        <v>596</v>
      </c>
      <c r="D11" s="104" t="s">
        <v>597</v>
      </c>
      <c r="E11" s="2" t="s">
        <v>598</v>
      </c>
      <c r="F11" s="2" t="s">
        <v>599</v>
      </c>
      <c r="G11" s="2"/>
    </row>
    <row r="12" spans="1:7" x14ac:dyDescent="0.25">
      <c r="A12" s="112">
        <v>7</v>
      </c>
      <c r="B12" s="110" t="s">
        <v>600</v>
      </c>
      <c r="C12" s="68" t="s">
        <v>601</v>
      </c>
      <c r="D12" s="104" t="s">
        <v>602</v>
      </c>
      <c r="E12" s="2" t="s">
        <v>603</v>
      </c>
      <c r="F12" s="2" t="s">
        <v>604</v>
      </c>
      <c r="G12" s="2"/>
    </row>
    <row r="13" spans="1:7" x14ac:dyDescent="0.25">
      <c r="A13" s="112"/>
      <c r="B13" s="110" t="s">
        <v>605</v>
      </c>
      <c r="C13" s="68" t="s">
        <v>591</v>
      </c>
      <c r="D13" s="104" t="s">
        <v>579</v>
      </c>
      <c r="E13" s="2" t="s">
        <v>574</v>
      </c>
      <c r="F13" s="2"/>
      <c r="G13" s="2" t="s">
        <v>576</v>
      </c>
    </row>
    <row r="14" spans="1:7" x14ac:dyDescent="0.25">
      <c r="A14" s="112"/>
      <c r="B14" s="110" t="s">
        <v>605</v>
      </c>
      <c r="C14" s="68" t="s">
        <v>606</v>
      </c>
      <c r="D14" s="104" t="s">
        <v>607</v>
      </c>
      <c r="E14" s="2" t="s">
        <v>574</v>
      </c>
      <c r="F14" s="2"/>
      <c r="G14" s="2"/>
    </row>
    <row r="15" spans="1:7" x14ac:dyDescent="0.25">
      <c r="A15" s="112"/>
      <c r="B15" s="110" t="s">
        <v>605</v>
      </c>
      <c r="C15" s="68" t="s">
        <v>608</v>
      </c>
      <c r="D15" s="104" t="s">
        <v>609</v>
      </c>
      <c r="E15" s="2" t="s">
        <v>574</v>
      </c>
      <c r="F15" s="2"/>
      <c r="G15" s="2"/>
    </row>
    <row r="16" spans="1:7" x14ac:dyDescent="0.25">
      <c r="A16" s="112">
        <v>8</v>
      </c>
      <c r="B16" s="110" t="s">
        <v>610</v>
      </c>
      <c r="C16" s="68" t="s">
        <v>606</v>
      </c>
      <c r="D16" s="104" t="s">
        <v>607</v>
      </c>
      <c r="E16" s="2" t="s">
        <v>574</v>
      </c>
      <c r="F16" s="2" t="s">
        <v>575</v>
      </c>
      <c r="G16" s="2" t="s">
        <v>576</v>
      </c>
    </row>
    <row r="17" spans="1:13" x14ac:dyDescent="0.25">
      <c r="A17" s="112">
        <v>9</v>
      </c>
      <c r="B17" s="110" t="s">
        <v>611</v>
      </c>
      <c r="C17" s="68" t="s">
        <v>601</v>
      </c>
      <c r="D17" s="104" t="s">
        <v>602</v>
      </c>
      <c r="E17" s="2"/>
      <c r="F17" s="2" t="s">
        <v>612</v>
      </c>
      <c r="G17" s="2"/>
    </row>
    <row r="18" spans="1:13" x14ac:dyDescent="0.25">
      <c r="A18" s="112">
        <v>10</v>
      </c>
      <c r="B18" s="110" t="s">
        <v>613</v>
      </c>
      <c r="C18" s="68" t="s">
        <v>614</v>
      </c>
      <c r="D18" s="104" t="s">
        <v>582</v>
      </c>
      <c r="E18" s="2"/>
      <c r="F18" s="2" t="s">
        <v>612</v>
      </c>
      <c r="G18" s="2"/>
    </row>
    <row r="19" spans="1:13" x14ac:dyDescent="0.25">
      <c r="A19" s="112">
        <v>11</v>
      </c>
      <c r="B19" s="110" t="s">
        <v>615</v>
      </c>
      <c r="C19" s="68" t="s">
        <v>591</v>
      </c>
      <c r="D19" s="104" t="s">
        <v>579</v>
      </c>
      <c r="E19" s="2" t="s">
        <v>616</v>
      </c>
      <c r="F19" s="2" t="s">
        <v>604</v>
      </c>
      <c r="G19" s="2"/>
    </row>
    <row r="20" spans="1:13" x14ac:dyDescent="0.25">
      <c r="A20" s="112"/>
      <c r="B20" s="110" t="s">
        <v>617</v>
      </c>
      <c r="C20" s="68" t="s">
        <v>618</v>
      </c>
      <c r="D20" s="104" t="s">
        <v>619</v>
      </c>
      <c r="E20" s="2" t="s">
        <v>620</v>
      </c>
      <c r="F20" s="2"/>
      <c r="G20" s="2" t="s">
        <v>576</v>
      </c>
    </row>
    <row r="21" spans="1:13" x14ac:dyDescent="0.25">
      <c r="A21" s="112"/>
      <c r="B21" s="110" t="s">
        <v>617</v>
      </c>
      <c r="C21" s="68" t="s">
        <v>621</v>
      </c>
      <c r="D21" s="104" t="s">
        <v>622</v>
      </c>
      <c r="E21" s="2" t="s">
        <v>620</v>
      </c>
      <c r="F21" s="2"/>
      <c r="G21" s="2" t="s">
        <v>576</v>
      </c>
      <c r="J21" s="113" t="s">
        <v>623</v>
      </c>
      <c r="K21" s="114"/>
      <c r="L21" s="113" t="s">
        <v>4</v>
      </c>
      <c r="M21" s="113" t="s">
        <v>5</v>
      </c>
    </row>
    <row r="22" spans="1:13" x14ac:dyDescent="0.25">
      <c r="A22" s="112">
        <v>12</v>
      </c>
      <c r="B22" s="110" t="s">
        <v>624</v>
      </c>
      <c r="C22" s="68" t="s">
        <v>578</v>
      </c>
      <c r="D22" s="104" t="s">
        <v>579</v>
      </c>
      <c r="E22" s="2" t="s">
        <v>574</v>
      </c>
      <c r="F22" s="2" t="s">
        <v>575</v>
      </c>
      <c r="G22" s="2" t="s">
        <v>576</v>
      </c>
      <c r="J22" s="115" t="s">
        <v>6</v>
      </c>
      <c r="K22" s="115"/>
      <c r="L22" s="115">
        <f>COUNTIF($F$1:$F$419,"c")</f>
        <v>34</v>
      </c>
      <c r="M22" s="116">
        <f t="shared" ref="M22:M27" si="0">L22/$F$427</f>
        <v>0.13600000000000001</v>
      </c>
    </row>
    <row r="23" spans="1:13" x14ac:dyDescent="0.25">
      <c r="A23" s="112">
        <v>13</v>
      </c>
      <c r="B23" s="110" t="s">
        <v>625</v>
      </c>
      <c r="C23" s="68" t="s">
        <v>614</v>
      </c>
      <c r="D23" s="104" t="s">
        <v>582</v>
      </c>
      <c r="E23" s="2" t="s">
        <v>626</v>
      </c>
      <c r="F23" s="2" t="s">
        <v>584</v>
      </c>
      <c r="G23" s="2"/>
      <c r="J23" s="115" t="s">
        <v>7</v>
      </c>
      <c r="K23" s="115"/>
      <c r="L23" s="115">
        <f>COUNTIF($F$1:$F$419,"l")</f>
        <v>18</v>
      </c>
      <c r="M23" s="116">
        <f t="shared" si="0"/>
        <v>7.1999999999999995E-2</v>
      </c>
    </row>
    <row r="24" spans="1:13" x14ac:dyDescent="0.25">
      <c r="A24" s="112">
        <v>14</v>
      </c>
      <c r="B24" s="110" t="s">
        <v>627</v>
      </c>
      <c r="C24" s="68" t="s">
        <v>628</v>
      </c>
      <c r="D24" s="103">
        <v>1876</v>
      </c>
      <c r="E24" s="2" t="s">
        <v>574</v>
      </c>
      <c r="F24" s="2" t="s">
        <v>575</v>
      </c>
      <c r="G24" s="2" t="s">
        <v>576</v>
      </c>
      <c r="J24" s="115" t="s">
        <v>8</v>
      </c>
      <c r="K24" s="115"/>
      <c r="L24" s="115">
        <f>COUNTIF($F$1:$F$419,"p")</f>
        <v>71</v>
      </c>
      <c r="M24" s="116">
        <f t="shared" si="0"/>
        <v>0.28399999999999997</v>
      </c>
    </row>
    <row r="25" spans="1:13" x14ac:dyDescent="0.25">
      <c r="A25" s="112">
        <v>15</v>
      </c>
      <c r="B25" s="110" t="s">
        <v>629</v>
      </c>
      <c r="C25" s="68" t="s">
        <v>581</v>
      </c>
      <c r="D25" s="104" t="s">
        <v>582</v>
      </c>
      <c r="E25" s="2" t="s">
        <v>630</v>
      </c>
      <c r="F25" s="2" t="s">
        <v>584</v>
      </c>
      <c r="G25" s="2"/>
      <c r="J25" s="115" t="s">
        <v>9</v>
      </c>
      <c r="K25" s="115"/>
      <c r="L25" s="115">
        <f>COUNTIF($F$1:$F$419,"r")</f>
        <v>72</v>
      </c>
      <c r="M25" s="116">
        <f t="shared" si="0"/>
        <v>0.28799999999999998</v>
      </c>
    </row>
    <row r="26" spans="1:13" x14ac:dyDescent="0.25">
      <c r="A26" s="112">
        <v>16</v>
      </c>
      <c r="B26" s="110" t="s">
        <v>631</v>
      </c>
      <c r="C26" s="68" t="s">
        <v>592</v>
      </c>
      <c r="D26" s="104" t="s">
        <v>593</v>
      </c>
      <c r="E26" s="2"/>
      <c r="F26" s="2" t="s">
        <v>612</v>
      </c>
      <c r="G26" s="2"/>
      <c r="J26" s="115" t="s">
        <v>10</v>
      </c>
      <c r="K26" s="115"/>
      <c r="L26" s="115">
        <f>COUNTIF($F$1:$F$419,"s")</f>
        <v>55</v>
      </c>
      <c r="M26" s="116">
        <f t="shared" si="0"/>
        <v>0.22</v>
      </c>
    </row>
    <row r="27" spans="1:13" x14ac:dyDescent="0.25">
      <c r="A27" s="112">
        <v>17</v>
      </c>
      <c r="B27" s="110" t="s">
        <v>632</v>
      </c>
      <c r="C27" s="68" t="s">
        <v>621</v>
      </c>
      <c r="D27" s="104" t="s">
        <v>622</v>
      </c>
      <c r="E27" s="2" t="s">
        <v>633</v>
      </c>
      <c r="F27" s="2" t="s">
        <v>599</v>
      </c>
      <c r="G27" s="2"/>
      <c r="J27" s="139"/>
      <c r="K27" s="139"/>
      <c r="L27" s="115">
        <f>SUM(L22:L26)</f>
        <v>250</v>
      </c>
      <c r="M27" s="116">
        <f t="shared" si="0"/>
        <v>1</v>
      </c>
    </row>
    <row r="28" spans="1:13" x14ac:dyDescent="0.25">
      <c r="A28" s="112">
        <v>18</v>
      </c>
      <c r="B28" s="110" t="s">
        <v>634</v>
      </c>
      <c r="C28" s="68" t="s">
        <v>621</v>
      </c>
      <c r="D28" s="104" t="s">
        <v>622</v>
      </c>
      <c r="E28" s="2" t="s">
        <v>574</v>
      </c>
      <c r="F28" s="2" t="s">
        <v>575</v>
      </c>
      <c r="G28" s="2" t="s">
        <v>576</v>
      </c>
      <c r="J28" s="115" t="s">
        <v>25</v>
      </c>
      <c r="K28" s="114"/>
      <c r="L28" s="115">
        <f>COUNTIF($G$1:$G$419,"y")</f>
        <v>108</v>
      </c>
      <c r="M28" s="114"/>
    </row>
    <row r="29" spans="1:13" x14ac:dyDescent="0.25">
      <c r="A29" s="112">
        <v>19</v>
      </c>
      <c r="B29" s="110" t="s">
        <v>635</v>
      </c>
      <c r="C29" s="68" t="s">
        <v>614</v>
      </c>
      <c r="D29" s="104" t="s">
        <v>582</v>
      </c>
      <c r="E29" s="2"/>
      <c r="F29" s="2" t="s">
        <v>612</v>
      </c>
      <c r="G29" s="2"/>
    </row>
    <row r="30" spans="1:13" x14ac:dyDescent="0.25">
      <c r="A30" s="112">
        <v>20</v>
      </c>
      <c r="B30" s="110" t="s">
        <v>636</v>
      </c>
      <c r="C30" s="68" t="s">
        <v>591</v>
      </c>
      <c r="D30" s="104" t="s">
        <v>579</v>
      </c>
      <c r="E30" s="2" t="s">
        <v>637</v>
      </c>
      <c r="F30" s="2" t="s">
        <v>599</v>
      </c>
      <c r="G30" s="2" t="s">
        <v>576</v>
      </c>
    </row>
    <row r="31" spans="1:13" x14ac:dyDescent="0.25">
      <c r="A31" s="112"/>
      <c r="B31" s="110" t="s">
        <v>636</v>
      </c>
      <c r="C31" s="68" t="s">
        <v>606</v>
      </c>
      <c r="D31" s="104" t="s">
        <v>607</v>
      </c>
      <c r="E31" s="2" t="s">
        <v>637</v>
      </c>
      <c r="F31" s="2"/>
      <c r="G31" s="2"/>
    </row>
    <row r="32" spans="1:13" x14ac:dyDescent="0.25">
      <c r="A32" s="112">
        <v>21</v>
      </c>
      <c r="B32" s="110" t="s">
        <v>638</v>
      </c>
      <c r="C32" s="68" t="s">
        <v>628</v>
      </c>
      <c r="D32" s="103">
        <v>1876</v>
      </c>
      <c r="E32" s="2" t="s">
        <v>639</v>
      </c>
      <c r="F32" s="2" t="s">
        <v>589</v>
      </c>
      <c r="G32" s="2"/>
    </row>
    <row r="33" spans="1:7" x14ac:dyDescent="0.25">
      <c r="A33" s="112"/>
      <c r="B33" s="110" t="s">
        <v>640</v>
      </c>
      <c r="C33" s="68" t="s">
        <v>621</v>
      </c>
      <c r="D33" s="104" t="s">
        <v>622</v>
      </c>
      <c r="E33" s="2" t="s">
        <v>641</v>
      </c>
      <c r="F33" s="2"/>
      <c r="G33" s="2"/>
    </row>
    <row r="34" spans="1:7" x14ac:dyDescent="0.25">
      <c r="A34" s="112">
        <v>22</v>
      </c>
      <c r="B34" s="110" t="s">
        <v>642</v>
      </c>
      <c r="C34" s="68" t="s">
        <v>586</v>
      </c>
      <c r="D34" s="104" t="s">
        <v>587</v>
      </c>
      <c r="E34" s="2"/>
      <c r="F34" s="2" t="s">
        <v>612</v>
      </c>
      <c r="G34" s="2"/>
    </row>
    <row r="35" spans="1:7" x14ac:dyDescent="0.25">
      <c r="A35" s="112">
        <v>23</v>
      </c>
      <c r="B35" s="110" t="s">
        <v>643</v>
      </c>
      <c r="C35" s="68" t="s">
        <v>614</v>
      </c>
      <c r="D35" s="104" t="s">
        <v>582</v>
      </c>
      <c r="E35" s="2" t="s">
        <v>626</v>
      </c>
      <c r="F35" s="2" t="s">
        <v>584</v>
      </c>
      <c r="G35" s="2"/>
    </row>
    <row r="36" spans="1:7" x14ac:dyDescent="0.25">
      <c r="A36" s="112">
        <v>24</v>
      </c>
      <c r="B36" s="110" t="s">
        <v>644</v>
      </c>
      <c r="C36" s="68" t="s">
        <v>591</v>
      </c>
      <c r="D36" s="104" t="s">
        <v>579</v>
      </c>
      <c r="E36" s="2" t="s">
        <v>645</v>
      </c>
      <c r="F36" s="2" t="s">
        <v>575</v>
      </c>
      <c r="G36" s="2" t="s">
        <v>576</v>
      </c>
    </row>
    <row r="37" spans="1:7" x14ac:dyDescent="0.25">
      <c r="A37" s="112">
        <v>25</v>
      </c>
      <c r="B37" s="111" t="s">
        <v>646</v>
      </c>
      <c r="C37" s="68" t="s">
        <v>621</v>
      </c>
      <c r="D37" s="104" t="s">
        <v>622</v>
      </c>
      <c r="E37" s="8" t="s">
        <v>647</v>
      </c>
      <c r="F37" s="8" t="s">
        <v>604</v>
      </c>
      <c r="G37" s="2" t="s">
        <v>576</v>
      </c>
    </row>
    <row r="38" spans="1:7" x14ac:dyDescent="0.25">
      <c r="A38" s="112">
        <v>26</v>
      </c>
      <c r="B38" s="111" t="s">
        <v>648</v>
      </c>
      <c r="C38" s="106" t="s">
        <v>591</v>
      </c>
      <c r="D38" s="104" t="s">
        <v>579</v>
      </c>
      <c r="E38" s="8" t="s">
        <v>649</v>
      </c>
      <c r="F38" s="8" t="s">
        <v>589</v>
      </c>
      <c r="G38" s="2"/>
    </row>
    <row r="39" spans="1:7" x14ac:dyDescent="0.25">
      <c r="A39" s="112">
        <v>27</v>
      </c>
      <c r="B39" s="110" t="s">
        <v>650</v>
      </c>
      <c r="C39" s="68" t="s">
        <v>608</v>
      </c>
      <c r="D39" s="104" t="s">
        <v>609</v>
      </c>
      <c r="E39" s="8"/>
      <c r="F39" s="8" t="s">
        <v>612</v>
      </c>
      <c r="G39" s="2"/>
    </row>
    <row r="40" spans="1:7" x14ac:dyDescent="0.25">
      <c r="A40" s="112">
        <v>28</v>
      </c>
      <c r="B40" s="110" t="s">
        <v>651</v>
      </c>
      <c r="C40" s="68" t="s">
        <v>606</v>
      </c>
      <c r="D40" s="104" t="s">
        <v>607</v>
      </c>
      <c r="E40" s="2"/>
      <c r="F40" s="2" t="s">
        <v>612</v>
      </c>
      <c r="G40" s="2"/>
    </row>
    <row r="41" spans="1:7" x14ac:dyDescent="0.25">
      <c r="A41" s="112">
        <v>29</v>
      </c>
      <c r="B41" s="110" t="s">
        <v>652</v>
      </c>
      <c r="C41" s="68" t="s">
        <v>628</v>
      </c>
      <c r="D41" s="103">
        <v>1876</v>
      </c>
      <c r="E41" s="2" t="s">
        <v>653</v>
      </c>
      <c r="F41" s="2" t="s">
        <v>599</v>
      </c>
      <c r="G41" s="2"/>
    </row>
    <row r="42" spans="1:7" x14ac:dyDescent="0.25">
      <c r="A42" s="112">
        <v>30</v>
      </c>
      <c r="B42" s="110" t="s">
        <v>654</v>
      </c>
      <c r="C42" s="68" t="s">
        <v>621</v>
      </c>
      <c r="D42" s="104" t="s">
        <v>622</v>
      </c>
      <c r="E42" s="2" t="s">
        <v>574</v>
      </c>
      <c r="F42" s="2" t="s">
        <v>575</v>
      </c>
      <c r="G42" s="2"/>
    </row>
    <row r="43" spans="1:7" x14ac:dyDescent="0.25">
      <c r="A43" s="112"/>
      <c r="B43" s="110" t="s">
        <v>655</v>
      </c>
      <c r="C43" s="68" t="s">
        <v>628</v>
      </c>
      <c r="D43" s="103">
        <v>1876</v>
      </c>
      <c r="E43" s="2" t="s">
        <v>574</v>
      </c>
      <c r="F43" s="2"/>
      <c r="G43" s="2"/>
    </row>
    <row r="44" spans="1:7" x14ac:dyDescent="0.25">
      <c r="A44" s="112">
        <v>31</v>
      </c>
      <c r="B44" s="110" t="s">
        <v>656</v>
      </c>
      <c r="C44" s="68" t="s">
        <v>621</v>
      </c>
      <c r="D44" s="104" t="s">
        <v>622</v>
      </c>
      <c r="E44" s="2" t="s">
        <v>657</v>
      </c>
      <c r="F44" s="2" t="s">
        <v>589</v>
      </c>
      <c r="G44" s="2"/>
    </row>
    <row r="45" spans="1:7" x14ac:dyDescent="0.25">
      <c r="A45" s="112"/>
      <c r="B45" s="110" t="s">
        <v>658</v>
      </c>
      <c r="C45" s="68" t="s">
        <v>628</v>
      </c>
      <c r="D45" s="103">
        <v>1876</v>
      </c>
      <c r="E45" s="2" t="s">
        <v>657</v>
      </c>
      <c r="F45" s="2"/>
      <c r="G45" s="2"/>
    </row>
    <row r="46" spans="1:7" x14ac:dyDescent="0.25">
      <c r="A46" s="112">
        <v>32</v>
      </c>
      <c r="B46" s="110" t="s">
        <v>659</v>
      </c>
      <c r="C46" s="68" t="s">
        <v>614</v>
      </c>
      <c r="D46" s="104" t="s">
        <v>582</v>
      </c>
      <c r="E46" s="2" t="s">
        <v>660</v>
      </c>
      <c r="F46" s="2" t="s">
        <v>589</v>
      </c>
      <c r="G46" s="2"/>
    </row>
    <row r="47" spans="1:7" x14ac:dyDescent="0.25">
      <c r="A47" s="112">
        <v>33</v>
      </c>
      <c r="B47" s="110" t="s">
        <v>661</v>
      </c>
      <c r="C47" s="68" t="s">
        <v>578</v>
      </c>
      <c r="D47" s="104" t="s">
        <v>579</v>
      </c>
      <c r="E47" s="2" t="s">
        <v>662</v>
      </c>
      <c r="F47" s="2" t="s">
        <v>599</v>
      </c>
      <c r="G47" s="2"/>
    </row>
    <row r="48" spans="1:7" x14ac:dyDescent="0.25">
      <c r="A48" s="112"/>
      <c r="B48" s="110" t="s">
        <v>661</v>
      </c>
      <c r="C48" s="68" t="s">
        <v>592</v>
      </c>
      <c r="D48" s="104" t="s">
        <v>593</v>
      </c>
      <c r="E48" s="2"/>
      <c r="F48" s="2"/>
      <c r="G48" s="2"/>
    </row>
    <row r="49" spans="1:7" x14ac:dyDescent="0.25">
      <c r="A49" s="112"/>
      <c r="B49" s="110" t="s">
        <v>663</v>
      </c>
      <c r="C49" s="68" t="s">
        <v>628</v>
      </c>
      <c r="D49" s="103">
        <v>1876</v>
      </c>
      <c r="E49" s="2" t="s">
        <v>574</v>
      </c>
      <c r="F49" s="2"/>
      <c r="G49" s="2"/>
    </row>
    <row r="50" spans="1:7" x14ac:dyDescent="0.25">
      <c r="A50" s="112">
        <v>34</v>
      </c>
      <c r="B50" s="110" t="s">
        <v>664</v>
      </c>
      <c r="C50" s="68" t="s">
        <v>578</v>
      </c>
      <c r="D50" s="104" t="s">
        <v>579</v>
      </c>
      <c r="E50" s="69" t="s">
        <v>665</v>
      </c>
      <c r="F50" s="69" t="s">
        <v>604</v>
      </c>
      <c r="G50" s="2" t="s">
        <v>576</v>
      </c>
    </row>
    <row r="51" spans="1:7" x14ac:dyDescent="0.25">
      <c r="A51" s="112">
        <v>35</v>
      </c>
      <c r="B51" s="110" t="s">
        <v>666</v>
      </c>
      <c r="C51" s="68" t="s">
        <v>621</v>
      </c>
      <c r="D51" s="104" t="s">
        <v>622</v>
      </c>
      <c r="E51" s="2" t="s">
        <v>667</v>
      </c>
      <c r="F51" s="2" t="s">
        <v>604</v>
      </c>
      <c r="G51" s="2" t="s">
        <v>576</v>
      </c>
    </row>
    <row r="52" spans="1:7" x14ac:dyDescent="0.25">
      <c r="A52" s="112">
        <v>36</v>
      </c>
      <c r="B52" s="110" t="s">
        <v>668</v>
      </c>
      <c r="C52" s="68" t="s">
        <v>596</v>
      </c>
      <c r="D52" s="104" t="s">
        <v>597</v>
      </c>
      <c r="E52" s="2"/>
      <c r="F52" s="2" t="s">
        <v>612</v>
      </c>
      <c r="G52" s="2"/>
    </row>
    <row r="53" spans="1:7" x14ac:dyDescent="0.25">
      <c r="A53" s="112">
        <v>37</v>
      </c>
      <c r="B53" s="110" t="s">
        <v>669</v>
      </c>
      <c r="C53" s="68" t="s">
        <v>573</v>
      </c>
      <c r="D53" s="103">
        <v>1876</v>
      </c>
      <c r="E53" s="2" t="s">
        <v>574</v>
      </c>
      <c r="F53" s="2"/>
      <c r="G53" s="2"/>
    </row>
    <row r="54" spans="1:7" x14ac:dyDescent="0.25">
      <c r="A54" s="112"/>
      <c r="B54" s="110" t="s">
        <v>670</v>
      </c>
      <c r="C54" s="68" t="s">
        <v>581</v>
      </c>
      <c r="D54" s="104" t="s">
        <v>582</v>
      </c>
      <c r="E54" s="2" t="s">
        <v>671</v>
      </c>
      <c r="F54" s="2" t="s">
        <v>589</v>
      </c>
      <c r="G54" s="2"/>
    </row>
    <row r="55" spans="1:7" x14ac:dyDescent="0.25">
      <c r="A55" s="112"/>
      <c r="B55" s="110" t="s">
        <v>670</v>
      </c>
      <c r="C55" s="68" t="s">
        <v>608</v>
      </c>
      <c r="D55" s="104" t="s">
        <v>609</v>
      </c>
      <c r="E55" s="2" t="s">
        <v>671</v>
      </c>
      <c r="F55" s="2"/>
      <c r="G55" s="2"/>
    </row>
    <row r="56" spans="1:7" x14ac:dyDescent="0.25">
      <c r="A56" s="112"/>
      <c r="B56" s="110" t="s">
        <v>670</v>
      </c>
      <c r="C56" s="68" t="s">
        <v>592</v>
      </c>
      <c r="D56" s="104" t="s">
        <v>593</v>
      </c>
      <c r="E56" s="2" t="s">
        <v>671</v>
      </c>
      <c r="F56" s="2"/>
      <c r="G56" s="2"/>
    </row>
    <row r="57" spans="1:7" x14ac:dyDescent="0.25">
      <c r="A57" s="112">
        <v>38</v>
      </c>
      <c r="B57" s="110" t="s">
        <v>672</v>
      </c>
      <c r="C57" s="68" t="s">
        <v>596</v>
      </c>
      <c r="D57" s="104" t="s">
        <v>597</v>
      </c>
      <c r="E57" s="2" t="s">
        <v>673</v>
      </c>
      <c r="F57" s="2" t="s">
        <v>584</v>
      </c>
      <c r="G57" s="2"/>
    </row>
    <row r="58" spans="1:7" x14ac:dyDescent="0.25">
      <c r="A58" s="112">
        <v>39</v>
      </c>
      <c r="B58" s="110" t="s">
        <v>674</v>
      </c>
      <c r="C58" s="68" t="s">
        <v>592</v>
      </c>
      <c r="D58" s="104" t="s">
        <v>593</v>
      </c>
      <c r="E58" s="2"/>
      <c r="F58" s="2" t="s">
        <v>612</v>
      </c>
      <c r="G58" s="2"/>
    </row>
    <row r="59" spans="1:7" x14ac:dyDescent="0.25">
      <c r="A59" s="112">
        <v>40</v>
      </c>
      <c r="B59" s="110" t="s">
        <v>675</v>
      </c>
      <c r="C59" s="68" t="s">
        <v>592</v>
      </c>
      <c r="D59" s="104" t="s">
        <v>593</v>
      </c>
      <c r="E59" s="2" t="s">
        <v>676</v>
      </c>
      <c r="F59" s="2" t="s">
        <v>589</v>
      </c>
      <c r="G59" s="2"/>
    </row>
    <row r="60" spans="1:7" x14ac:dyDescent="0.25">
      <c r="A60" s="112">
        <v>41</v>
      </c>
      <c r="B60" s="110" t="s">
        <v>677</v>
      </c>
      <c r="C60" s="68" t="s">
        <v>621</v>
      </c>
      <c r="D60" s="104" t="s">
        <v>622</v>
      </c>
      <c r="E60" s="2" t="s">
        <v>574</v>
      </c>
      <c r="F60" s="2" t="s">
        <v>575</v>
      </c>
      <c r="G60" s="2"/>
    </row>
    <row r="61" spans="1:7" x14ac:dyDescent="0.25">
      <c r="A61" s="112">
        <v>42</v>
      </c>
      <c r="B61" s="110" t="s">
        <v>678</v>
      </c>
      <c r="C61" s="68" t="s">
        <v>581</v>
      </c>
      <c r="D61" s="104" t="s">
        <v>582</v>
      </c>
      <c r="E61" s="2" t="s">
        <v>679</v>
      </c>
      <c r="F61" s="2" t="s">
        <v>584</v>
      </c>
      <c r="G61" s="2"/>
    </row>
    <row r="62" spans="1:7" x14ac:dyDescent="0.25">
      <c r="A62" s="112"/>
      <c r="B62" s="110" t="s">
        <v>680</v>
      </c>
      <c r="C62" s="68" t="s">
        <v>578</v>
      </c>
      <c r="D62" s="104" t="s">
        <v>579</v>
      </c>
      <c r="E62" s="2" t="s">
        <v>679</v>
      </c>
      <c r="F62" s="2"/>
      <c r="G62" s="2"/>
    </row>
    <row r="63" spans="1:7" x14ac:dyDescent="0.25">
      <c r="A63" s="112">
        <v>43</v>
      </c>
      <c r="B63" s="110" t="s">
        <v>681</v>
      </c>
      <c r="C63" s="68" t="s">
        <v>586</v>
      </c>
      <c r="D63" s="104" t="s">
        <v>587</v>
      </c>
      <c r="E63" s="2" t="s">
        <v>682</v>
      </c>
      <c r="F63" s="2" t="s">
        <v>599</v>
      </c>
      <c r="G63" s="2"/>
    </row>
    <row r="64" spans="1:7" x14ac:dyDescent="0.25">
      <c r="A64" s="112"/>
      <c r="B64" s="110" t="s">
        <v>681</v>
      </c>
      <c r="C64" s="68" t="s">
        <v>608</v>
      </c>
      <c r="D64" s="104" t="s">
        <v>609</v>
      </c>
      <c r="E64" s="2" t="s">
        <v>682</v>
      </c>
      <c r="F64" s="2"/>
      <c r="G64" s="2"/>
    </row>
    <row r="65" spans="1:7" x14ac:dyDescent="0.25">
      <c r="A65" s="112"/>
      <c r="B65" s="110" t="s">
        <v>681</v>
      </c>
      <c r="C65" s="68" t="s">
        <v>591</v>
      </c>
      <c r="D65" s="104" t="s">
        <v>579</v>
      </c>
      <c r="E65" s="2" t="s">
        <v>682</v>
      </c>
      <c r="F65" s="2"/>
      <c r="G65" s="2"/>
    </row>
    <row r="66" spans="1:7" x14ac:dyDescent="0.25">
      <c r="A66" s="112">
        <v>44</v>
      </c>
      <c r="B66" s="110" t="s">
        <v>683</v>
      </c>
      <c r="C66" s="68" t="s">
        <v>628</v>
      </c>
      <c r="D66" s="103">
        <v>1876</v>
      </c>
      <c r="E66" s="2" t="s">
        <v>647</v>
      </c>
      <c r="F66" s="2" t="s">
        <v>604</v>
      </c>
      <c r="G66" s="2"/>
    </row>
    <row r="67" spans="1:7" x14ac:dyDescent="0.25">
      <c r="A67" s="112"/>
      <c r="B67" s="110" t="s">
        <v>684</v>
      </c>
      <c r="C67" s="68" t="s">
        <v>591</v>
      </c>
      <c r="D67" s="104" t="s">
        <v>579</v>
      </c>
      <c r="E67" s="2" t="s">
        <v>647</v>
      </c>
      <c r="F67" s="2"/>
      <c r="G67" s="2" t="s">
        <v>576</v>
      </c>
    </row>
    <row r="68" spans="1:7" x14ac:dyDescent="0.25">
      <c r="A68" s="112"/>
      <c r="B68" s="110" t="s">
        <v>684</v>
      </c>
      <c r="C68" s="68" t="s">
        <v>606</v>
      </c>
      <c r="D68" s="104" t="s">
        <v>607</v>
      </c>
      <c r="E68" s="2" t="s">
        <v>647</v>
      </c>
      <c r="F68" s="2"/>
      <c r="G68" s="2"/>
    </row>
    <row r="69" spans="1:7" x14ac:dyDescent="0.25">
      <c r="A69" s="112"/>
      <c r="B69" s="110" t="s">
        <v>684</v>
      </c>
      <c r="C69" s="68" t="s">
        <v>596</v>
      </c>
      <c r="D69" s="104" t="s">
        <v>597</v>
      </c>
      <c r="E69" s="2" t="s">
        <v>647</v>
      </c>
      <c r="F69" s="2"/>
      <c r="G69" s="2"/>
    </row>
    <row r="70" spans="1:7" x14ac:dyDescent="0.25">
      <c r="A70" s="112"/>
      <c r="B70" s="110" t="s">
        <v>684</v>
      </c>
      <c r="C70" s="68" t="s">
        <v>601</v>
      </c>
      <c r="D70" s="104" t="s">
        <v>602</v>
      </c>
      <c r="E70" s="2" t="s">
        <v>647</v>
      </c>
      <c r="F70" s="2"/>
      <c r="G70" s="2"/>
    </row>
    <row r="71" spans="1:7" x14ac:dyDescent="0.25">
      <c r="A71" s="112"/>
      <c r="B71" s="110" t="s">
        <v>684</v>
      </c>
      <c r="C71" s="68" t="s">
        <v>586</v>
      </c>
      <c r="D71" s="104" t="s">
        <v>587</v>
      </c>
      <c r="E71" s="2" t="s">
        <v>647</v>
      </c>
      <c r="F71" s="2"/>
      <c r="G71" s="2"/>
    </row>
    <row r="72" spans="1:7" x14ac:dyDescent="0.25">
      <c r="A72" s="112">
        <v>45</v>
      </c>
      <c r="B72" s="110" t="s">
        <v>685</v>
      </c>
      <c r="C72" s="68" t="s">
        <v>686</v>
      </c>
      <c r="D72" s="104" t="s">
        <v>687</v>
      </c>
      <c r="E72" s="2"/>
      <c r="F72" s="2" t="s">
        <v>612</v>
      </c>
      <c r="G72" s="2"/>
    </row>
    <row r="73" spans="1:7" x14ac:dyDescent="0.25">
      <c r="A73" s="112">
        <v>46</v>
      </c>
      <c r="B73" s="110" t="s">
        <v>688</v>
      </c>
      <c r="C73" s="68" t="s">
        <v>628</v>
      </c>
      <c r="D73" s="103">
        <v>1876</v>
      </c>
      <c r="E73" s="2" t="s">
        <v>574</v>
      </c>
      <c r="F73" s="2" t="s">
        <v>575</v>
      </c>
      <c r="G73" s="2"/>
    </row>
    <row r="74" spans="1:7" x14ac:dyDescent="0.25">
      <c r="A74" s="112"/>
      <c r="B74" s="110" t="s">
        <v>688</v>
      </c>
      <c r="C74" s="68" t="s">
        <v>618</v>
      </c>
      <c r="D74" s="104" t="s">
        <v>619</v>
      </c>
      <c r="E74" s="2" t="s">
        <v>689</v>
      </c>
      <c r="F74" s="2"/>
      <c r="G74" s="2"/>
    </row>
    <row r="75" spans="1:7" x14ac:dyDescent="0.25">
      <c r="A75" s="112">
        <v>47</v>
      </c>
      <c r="B75" s="110" t="s">
        <v>690</v>
      </c>
      <c r="C75" s="68" t="s">
        <v>606</v>
      </c>
      <c r="D75" s="104" t="s">
        <v>607</v>
      </c>
      <c r="E75" s="2" t="s">
        <v>691</v>
      </c>
      <c r="F75" s="2" t="s">
        <v>604</v>
      </c>
      <c r="G75" s="2"/>
    </row>
    <row r="76" spans="1:7" x14ac:dyDescent="0.25">
      <c r="A76" s="112">
        <v>48</v>
      </c>
      <c r="B76" s="110" t="s">
        <v>692</v>
      </c>
      <c r="C76" s="68" t="s">
        <v>693</v>
      </c>
      <c r="D76" s="20" t="s">
        <v>694</v>
      </c>
      <c r="E76" s="2" t="s">
        <v>695</v>
      </c>
      <c r="F76" s="31" t="s">
        <v>599</v>
      </c>
      <c r="G76" s="31"/>
    </row>
    <row r="77" spans="1:7" x14ac:dyDescent="0.25">
      <c r="A77" s="112"/>
      <c r="B77" s="110" t="s">
        <v>692</v>
      </c>
      <c r="C77" s="68" t="s">
        <v>608</v>
      </c>
      <c r="D77" s="104" t="s">
        <v>609</v>
      </c>
      <c r="E77" s="2" t="s">
        <v>695</v>
      </c>
      <c r="F77" s="2"/>
      <c r="G77" s="2"/>
    </row>
    <row r="78" spans="1:7" x14ac:dyDescent="0.25">
      <c r="A78" s="112"/>
      <c r="B78" s="110" t="s">
        <v>692</v>
      </c>
      <c r="C78" s="68" t="s">
        <v>601</v>
      </c>
      <c r="D78" s="104" t="s">
        <v>602</v>
      </c>
      <c r="E78" s="2" t="s">
        <v>695</v>
      </c>
      <c r="F78" s="2"/>
      <c r="G78" s="2"/>
    </row>
    <row r="79" spans="1:7" x14ac:dyDescent="0.25">
      <c r="A79" s="112">
        <v>49</v>
      </c>
      <c r="B79" s="110" t="s">
        <v>696</v>
      </c>
      <c r="C79" s="68" t="s">
        <v>621</v>
      </c>
      <c r="D79" s="104" t="s">
        <v>622</v>
      </c>
      <c r="E79" s="2" t="s">
        <v>574</v>
      </c>
      <c r="F79" s="2" t="s">
        <v>575</v>
      </c>
      <c r="G79" s="2"/>
    </row>
    <row r="80" spans="1:7" x14ac:dyDescent="0.25">
      <c r="A80" s="112">
        <v>50</v>
      </c>
      <c r="B80" s="110" t="s">
        <v>697</v>
      </c>
      <c r="C80" s="68" t="s">
        <v>628</v>
      </c>
      <c r="D80" s="103">
        <v>1876</v>
      </c>
      <c r="E80" s="2" t="s">
        <v>698</v>
      </c>
      <c r="F80" s="2" t="s">
        <v>589</v>
      </c>
      <c r="G80" s="2"/>
    </row>
    <row r="81" spans="1:7" x14ac:dyDescent="0.25">
      <c r="A81" s="112">
        <v>51</v>
      </c>
      <c r="B81" s="110" t="s">
        <v>699</v>
      </c>
      <c r="C81" s="68" t="s">
        <v>628</v>
      </c>
      <c r="D81" s="103">
        <v>1876</v>
      </c>
      <c r="E81" s="2" t="s">
        <v>700</v>
      </c>
      <c r="F81" s="2" t="s">
        <v>599</v>
      </c>
      <c r="G81" s="2"/>
    </row>
    <row r="82" spans="1:7" x14ac:dyDescent="0.25">
      <c r="A82" s="112">
        <v>52</v>
      </c>
      <c r="B82" s="110" t="s">
        <v>701</v>
      </c>
      <c r="C82" s="68" t="s">
        <v>578</v>
      </c>
      <c r="D82" s="104" t="s">
        <v>579</v>
      </c>
      <c r="E82" s="2" t="s">
        <v>702</v>
      </c>
      <c r="F82" s="2" t="s">
        <v>599</v>
      </c>
      <c r="G82" s="2"/>
    </row>
    <row r="83" spans="1:7" x14ac:dyDescent="0.25">
      <c r="A83" s="112">
        <v>53</v>
      </c>
      <c r="B83" s="110" t="s">
        <v>703</v>
      </c>
      <c r="C83" s="68" t="s">
        <v>581</v>
      </c>
      <c r="D83" s="104" t="s">
        <v>582</v>
      </c>
      <c r="E83" s="2" t="s">
        <v>704</v>
      </c>
      <c r="F83" s="2" t="s">
        <v>599</v>
      </c>
      <c r="G83" s="2" t="s">
        <v>576</v>
      </c>
    </row>
    <row r="84" spans="1:7" x14ac:dyDescent="0.25">
      <c r="A84" s="112"/>
      <c r="B84" s="110" t="s">
        <v>703</v>
      </c>
      <c r="C84" s="68" t="s">
        <v>606</v>
      </c>
      <c r="D84" s="104" t="s">
        <v>705</v>
      </c>
      <c r="E84" s="2" t="s">
        <v>704</v>
      </c>
      <c r="F84" s="2"/>
      <c r="G84" s="2"/>
    </row>
    <row r="85" spans="1:7" x14ac:dyDescent="0.25">
      <c r="A85" s="112"/>
      <c r="B85" s="110" t="s">
        <v>703</v>
      </c>
      <c r="C85" s="68" t="s">
        <v>596</v>
      </c>
      <c r="D85" s="104" t="s">
        <v>597</v>
      </c>
      <c r="E85" s="2" t="s">
        <v>704</v>
      </c>
      <c r="F85" s="2"/>
      <c r="G85" s="2"/>
    </row>
    <row r="86" spans="1:7" x14ac:dyDescent="0.25">
      <c r="A86" s="112"/>
      <c r="B86" s="110" t="s">
        <v>703</v>
      </c>
      <c r="C86" s="68" t="s">
        <v>706</v>
      </c>
      <c r="D86" s="20" t="s">
        <v>694</v>
      </c>
      <c r="E86" s="2" t="s">
        <v>707</v>
      </c>
      <c r="F86" s="2"/>
      <c r="G86" s="2"/>
    </row>
    <row r="87" spans="1:7" x14ac:dyDescent="0.25">
      <c r="A87" s="112">
        <v>54</v>
      </c>
      <c r="B87" s="110" t="s">
        <v>708</v>
      </c>
      <c r="C87" s="68" t="s">
        <v>591</v>
      </c>
      <c r="D87" s="104" t="s">
        <v>579</v>
      </c>
      <c r="E87" s="67" t="s">
        <v>709</v>
      </c>
      <c r="F87" s="67" t="s">
        <v>599</v>
      </c>
      <c r="G87" s="2" t="s">
        <v>576</v>
      </c>
    </row>
    <row r="88" spans="1:7" x14ac:dyDescent="0.25">
      <c r="A88" s="112"/>
      <c r="B88" s="110" t="s">
        <v>708</v>
      </c>
      <c r="C88" s="68" t="s">
        <v>606</v>
      </c>
      <c r="D88" s="104" t="s">
        <v>607</v>
      </c>
      <c r="E88" s="67" t="s">
        <v>709</v>
      </c>
      <c r="F88" s="67"/>
      <c r="G88" s="2"/>
    </row>
    <row r="89" spans="1:7" x14ac:dyDescent="0.25">
      <c r="A89" s="112">
        <v>55</v>
      </c>
      <c r="B89" s="110" t="s">
        <v>710</v>
      </c>
      <c r="C89" s="68" t="s">
        <v>581</v>
      </c>
      <c r="D89" s="104" t="s">
        <v>582</v>
      </c>
      <c r="E89" s="2" t="s">
        <v>667</v>
      </c>
      <c r="F89" s="2" t="s">
        <v>604</v>
      </c>
      <c r="G89" s="2"/>
    </row>
    <row r="90" spans="1:7" x14ac:dyDescent="0.25">
      <c r="A90" s="112">
        <v>56</v>
      </c>
      <c r="B90" s="110" t="s">
        <v>711</v>
      </c>
      <c r="C90" s="68" t="s">
        <v>621</v>
      </c>
      <c r="D90" s="104" t="s">
        <v>622</v>
      </c>
      <c r="E90" s="2" t="s">
        <v>712</v>
      </c>
      <c r="F90" s="2" t="s">
        <v>589</v>
      </c>
      <c r="G90" s="2"/>
    </row>
    <row r="91" spans="1:7" x14ac:dyDescent="0.25">
      <c r="A91" s="112">
        <v>57</v>
      </c>
      <c r="B91" s="110" t="s">
        <v>713</v>
      </c>
      <c r="C91" s="68" t="s">
        <v>686</v>
      </c>
      <c r="D91" s="104" t="s">
        <v>687</v>
      </c>
      <c r="E91" s="2" t="s">
        <v>714</v>
      </c>
      <c r="F91" s="2" t="s">
        <v>599</v>
      </c>
      <c r="G91" s="2"/>
    </row>
    <row r="92" spans="1:7" x14ac:dyDescent="0.25">
      <c r="A92" s="112"/>
      <c r="B92" s="110" t="s">
        <v>715</v>
      </c>
      <c r="C92" s="68" t="s">
        <v>621</v>
      </c>
      <c r="D92" s="104" t="s">
        <v>622</v>
      </c>
      <c r="E92" s="2" t="s">
        <v>716</v>
      </c>
      <c r="F92" s="2" t="s">
        <v>599</v>
      </c>
      <c r="G92" s="2"/>
    </row>
    <row r="93" spans="1:7" x14ac:dyDescent="0.25">
      <c r="A93" s="112">
        <v>58</v>
      </c>
      <c r="B93" s="110" t="s">
        <v>717</v>
      </c>
      <c r="C93" s="68" t="s">
        <v>578</v>
      </c>
      <c r="D93" s="104" t="s">
        <v>579</v>
      </c>
      <c r="E93" s="2" t="s">
        <v>718</v>
      </c>
      <c r="F93" s="2" t="s">
        <v>599</v>
      </c>
      <c r="G93" s="2"/>
    </row>
    <row r="94" spans="1:7" x14ac:dyDescent="0.25">
      <c r="A94" s="112">
        <v>59</v>
      </c>
      <c r="B94" s="110" t="s">
        <v>719</v>
      </c>
      <c r="C94" s="68" t="s">
        <v>578</v>
      </c>
      <c r="D94" s="104" t="s">
        <v>579</v>
      </c>
      <c r="E94" s="2" t="s">
        <v>718</v>
      </c>
      <c r="F94" s="2" t="s">
        <v>599</v>
      </c>
      <c r="G94" s="2"/>
    </row>
    <row r="95" spans="1:7" x14ac:dyDescent="0.25">
      <c r="A95" s="112"/>
      <c r="B95" s="110" t="s">
        <v>719</v>
      </c>
      <c r="C95" s="68" t="s">
        <v>581</v>
      </c>
      <c r="D95" s="104" t="s">
        <v>582</v>
      </c>
      <c r="E95" s="2" t="s">
        <v>720</v>
      </c>
      <c r="F95" s="2"/>
      <c r="G95" s="2"/>
    </row>
    <row r="96" spans="1:7" x14ac:dyDescent="0.25">
      <c r="A96" s="112">
        <v>60</v>
      </c>
      <c r="B96" s="110" t="s">
        <v>721</v>
      </c>
      <c r="C96" s="68" t="s">
        <v>596</v>
      </c>
      <c r="D96" s="104" t="s">
        <v>597</v>
      </c>
      <c r="E96" s="2" t="s">
        <v>722</v>
      </c>
      <c r="F96" s="2" t="s">
        <v>604</v>
      </c>
      <c r="G96" s="2"/>
    </row>
    <row r="97" spans="1:7" x14ac:dyDescent="0.25">
      <c r="A97" s="112">
        <v>61</v>
      </c>
      <c r="B97" s="110" t="s">
        <v>723</v>
      </c>
      <c r="C97" s="68" t="s">
        <v>596</v>
      </c>
      <c r="D97" s="104" t="s">
        <v>597</v>
      </c>
      <c r="E97" s="2"/>
      <c r="F97" s="2" t="s">
        <v>612</v>
      </c>
      <c r="G97" s="2"/>
    </row>
    <row r="98" spans="1:7" x14ac:dyDescent="0.25">
      <c r="A98" s="112">
        <v>62</v>
      </c>
      <c r="B98" s="110" t="s">
        <v>724</v>
      </c>
      <c r="C98" s="68" t="s">
        <v>586</v>
      </c>
      <c r="D98" s="104" t="s">
        <v>587</v>
      </c>
      <c r="E98" s="2"/>
      <c r="F98" s="2" t="s">
        <v>612</v>
      </c>
      <c r="G98" s="2"/>
    </row>
    <row r="99" spans="1:7" x14ac:dyDescent="0.25">
      <c r="A99" s="112">
        <v>63</v>
      </c>
      <c r="B99" s="110" t="s">
        <v>725</v>
      </c>
      <c r="C99" s="68" t="s">
        <v>608</v>
      </c>
      <c r="D99" s="104" t="s">
        <v>609</v>
      </c>
      <c r="E99" s="2" t="s">
        <v>574</v>
      </c>
      <c r="F99" s="2" t="s">
        <v>575</v>
      </c>
      <c r="G99" s="2" t="s">
        <v>576</v>
      </c>
    </row>
    <row r="100" spans="1:7" x14ac:dyDescent="0.25">
      <c r="A100" s="112"/>
      <c r="B100" s="110" t="s">
        <v>725</v>
      </c>
      <c r="C100" s="68" t="s">
        <v>606</v>
      </c>
      <c r="D100" s="104" t="s">
        <v>607</v>
      </c>
      <c r="E100" s="2" t="s">
        <v>574</v>
      </c>
      <c r="F100" s="2"/>
      <c r="G100" s="2"/>
    </row>
    <row r="101" spans="1:7" x14ac:dyDescent="0.25">
      <c r="A101" s="112"/>
      <c r="B101" s="110" t="s">
        <v>725</v>
      </c>
      <c r="C101" s="68" t="s">
        <v>586</v>
      </c>
      <c r="D101" s="104" t="s">
        <v>587</v>
      </c>
      <c r="E101" s="2" t="s">
        <v>574</v>
      </c>
      <c r="F101" s="2"/>
      <c r="G101" s="2"/>
    </row>
    <row r="102" spans="1:7" x14ac:dyDescent="0.25">
      <c r="A102" s="112"/>
      <c r="B102" s="110" t="s">
        <v>725</v>
      </c>
      <c r="C102" s="68" t="s">
        <v>591</v>
      </c>
      <c r="D102" s="104" t="s">
        <v>579</v>
      </c>
      <c r="E102" s="2" t="s">
        <v>574</v>
      </c>
      <c r="F102" s="2"/>
      <c r="G102" s="2"/>
    </row>
    <row r="103" spans="1:7" x14ac:dyDescent="0.25">
      <c r="A103" s="112"/>
      <c r="B103" s="110" t="s">
        <v>725</v>
      </c>
      <c r="C103" s="2" t="s">
        <v>693</v>
      </c>
      <c r="D103" s="20" t="s">
        <v>694</v>
      </c>
      <c r="E103" s="2" t="s">
        <v>574</v>
      </c>
      <c r="F103" s="2"/>
      <c r="G103" s="2"/>
    </row>
    <row r="104" spans="1:7" x14ac:dyDescent="0.25">
      <c r="A104" s="112">
        <v>64</v>
      </c>
      <c r="B104" s="110" t="s">
        <v>726</v>
      </c>
      <c r="C104" s="68" t="s">
        <v>606</v>
      </c>
      <c r="D104" s="104" t="s">
        <v>705</v>
      </c>
      <c r="E104" s="2" t="s">
        <v>574</v>
      </c>
      <c r="F104" s="2" t="s">
        <v>575</v>
      </c>
      <c r="G104" s="2"/>
    </row>
    <row r="105" spans="1:7" x14ac:dyDescent="0.25">
      <c r="A105" s="112"/>
      <c r="B105" s="110" t="s">
        <v>727</v>
      </c>
      <c r="C105" s="68" t="s">
        <v>591</v>
      </c>
      <c r="D105" s="104" t="s">
        <v>579</v>
      </c>
      <c r="E105" s="2" t="s">
        <v>574</v>
      </c>
      <c r="F105" s="2"/>
      <c r="G105" s="2"/>
    </row>
    <row r="106" spans="1:7" x14ac:dyDescent="0.25">
      <c r="A106" s="112">
        <v>65</v>
      </c>
      <c r="B106" s="110" t="s">
        <v>728</v>
      </c>
      <c r="C106" s="68" t="s">
        <v>606</v>
      </c>
      <c r="D106" s="104" t="s">
        <v>607</v>
      </c>
      <c r="E106" s="2" t="s">
        <v>574</v>
      </c>
      <c r="F106" s="2" t="s">
        <v>575</v>
      </c>
      <c r="G106" s="2" t="s">
        <v>576</v>
      </c>
    </row>
    <row r="107" spans="1:7" x14ac:dyDescent="0.25">
      <c r="A107" s="112">
        <v>66</v>
      </c>
      <c r="B107" s="110" t="s">
        <v>729</v>
      </c>
      <c r="C107" s="68" t="s">
        <v>578</v>
      </c>
      <c r="D107" s="104" t="s">
        <v>579</v>
      </c>
      <c r="E107" s="2" t="s">
        <v>730</v>
      </c>
      <c r="F107" s="2" t="s">
        <v>575</v>
      </c>
      <c r="G107" s="2"/>
    </row>
    <row r="108" spans="1:7" x14ac:dyDescent="0.25">
      <c r="A108" s="112">
        <v>67</v>
      </c>
      <c r="B108" s="110" t="s">
        <v>731</v>
      </c>
      <c r="C108" s="68" t="s">
        <v>606</v>
      </c>
      <c r="D108" s="104" t="s">
        <v>607</v>
      </c>
      <c r="E108" s="2" t="s">
        <v>574</v>
      </c>
      <c r="F108" s="2" t="s">
        <v>575</v>
      </c>
      <c r="G108" s="2" t="s">
        <v>576</v>
      </c>
    </row>
    <row r="109" spans="1:7" x14ac:dyDescent="0.25">
      <c r="A109" s="112"/>
      <c r="B109" s="110" t="s">
        <v>731</v>
      </c>
      <c r="C109" s="68" t="s">
        <v>608</v>
      </c>
      <c r="D109" s="104" t="s">
        <v>609</v>
      </c>
      <c r="E109" s="2" t="s">
        <v>574</v>
      </c>
      <c r="F109" s="2"/>
      <c r="G109" s="2"/>
    </row>
    <row r="110" spans="1:7" x14ac:dyDescent="0.25">
      <c r="A110" s="112">
        <v>68</v>
      </c>
      <c r="B110" s="110" t="s">
        <v>732</v>
      </c>
      <c r="C110" s="68" t="s">
        <v>591</v>
      </c>
      <c r="D110" s="104" t="s">
        <v>579</v>
      </c>
      <c r="E110" s="2" t="s">
        <v>733</v>
      </c>
      <c r="F110" s="2" t="s">
        <v>589</v>
      </c>
      <c r="G110" s="2" t="s">
        <v>734</v>
      </c>
    </row>
    <row r="111" spans="1:7" x14ac:dyDescent="0.25">
      <c r="A111" s="112">
        <v>69</v>
      </c>
      <c r="B111" s="110" t="s">
        <v>735</v>
      </c>
      <c r="C111" s="68" t="s">
        <v>621</v>
      </c>
      <c r="D111" s="104" t="s">
        <v>622</v>
      </c>
      <c r="E111" s="2" t="s">
        <v>574</v>
      </c>
      <c r="F111" s="2" t="s">
        <v>575</v>
      </c>
      <c r="G111" s="2"/>
    </row>
    <row r="112" spans="1:7" x14ac:dyDescent="0.25">
      <c r="A112" s="112">
        <v>70</v>
      </c>
      <c r="B112" s="110" t="s">
        <v>736</v>
      </c>
      <c r="C112" s="68" t="s">
        <v>601</v>
      </c>
      <c r="D112" s="104" t="s">
        <v>602</v>
      </c>
      <c r="E112" s="2" t="s">
        <v>737</v>
      </c>
      <c r="F112" s="2" t="s">
        <v>604</v>
      </c>
      <c r="G112" s="2"/>
    </row>
    <row r="113" spans="1:7" x14ac:dyDescent="0.25">
      <c r="A113" s="112">
        <v>71</v>
      </c>
      <c r="B113" s="110" t="s">
        <v>738</v>
      </c>
      <c r="C113" s="68" t="s">
        <v>621</v>
      </c>
      <c r="D113" s="104" t="s">
        <v>622</v>
      </c>
      <c r="E113" s="2" t="s">
        <v>739</v>
      </c>
      <c r="F113" s="2" t="s">
        <v>604</v>
      </c>
      <c r="G113" s="2"/>
    </row>
    <row r="114" spans="1:7" x14ac:dyDescent="0.25">
      <c r="A114" s="112">
        <v>72</v>
      </c>
      <c r="B114" s="110" t="s">
        <v>740</v>
      </c>
      <c r="C114" s="68" t="s">
        <v>573</v>
      </c>
      <c r="D114" s="103">
        <v>1876</v>
      </c>
      <c r="E114" s="2" t="s">
        <v>741</v>
      </c>
      <c r="F114" s="2" t="s">
        <v>599</v>
      </c>
      <c r="G114" s="2" t="s">
        <v>576</v>
      </c>
    </row>
    <row r="115" spans="1:7" x14ac:dyDescent="0.25">
      <c r="A115" s="112"/>
      <c r="B115" s="110" t="s">
        <v>740</v>
      </c>
      <c r="C115" s="68" t="s">
        <v>578</v>
      </c>
      <c r="D115" s="104" t="s">
        <v>579</v>
      </c>
      <c r="E115" s="2" t="s">
        <v>742</v>
      </c>
      <c r="F115" s="2" t="s">
        <v>599</v>
      </c>
      <c r="G115" s="2"/>
    </row>
    <row r="116" spans="1:7" x14ac:dyDescent="0.25">
      <c r="A116" s="112"/>
      <c r="B116" s="110" t="s">
        <v>740</v>
      </c>
      <c r="C116" s="68" t="s">
        <v>592</v>
      </c>
      <c r="D116" s="104" t="s">
        <v>593</v>
      </c>
      <c r="E116" s="2" t="s">
        <v>742</v>
      </c>
      <c r="F116" s="2"/>
      <c r="G116" s="2"/>
    </row>
    <row r="117" spans="1:7" x14ac:dyDescent="0.25">
      <c r="A117" s="112"/>
      <c r="B117" s="110" t="s">
        <v>743</v>
      </c>
      <c r="C117" s="68" t="s">
        <v>628</v>
      </c>
      <c r="D117" s="103">
        <v>1876</v>
      </c>
      <c r="E117" s="2" t="s">
        <v>744</v>
      </c>
      <c r="F117" s="2"/>
      <c r="G117" s="2" t="s">
        <v>576</v>
      </c>
    </row>
    <row r="118" spans="1:7" x14ac:dyDescent="0.25">
      <c r="A118" s="112">
        <v>73</v>
      </c>
      <c r="B118" s="110" t="s">
        <v>745</v>
      </c>
      <c r="C118" s="68" t="s">
        <v>628</v>
      </c>
      <c r="D118" s="103">
        <v>1876</v>
      </c>
      <c r="E118" s="2" t="s">
        <v>574</v>
      </c>
      <c r="F118" s="2" t="s">
        <v>575</v>
      </c>
      <c r="G118" s="2" t="s">
        <v>576</v>
      </c>
    </row>
    <row r="119" spans="1:7" x14ac:dyDescent="0.25">
      <c r="A119" s="112">
        <v>74</v>
      </c>
      <c r="B119" s="110" t="s">
        <v>746</v>
      </c>
      <c r="C119" s="68" t="s">
        <v>686</v>
      </c>
      <c r="D119" s="104" t="s">
        <v>687</v>
      </c>
      <c r="E119" s="2" t="s">
        <v>747</v>
      </c>
      <c r="F119" s="2" t="s">
        <v>599</v>
      </c>
      <c r="G119" s="2"/>
    </row>
    <row r="120" spans="1:7" x14ac:dyDescent="0.25">
      <c r="A120" s="112">
        <v>75</v>
      </c>
      <c r="B120" s="110" t="s">
        <v>748</v>
      </c>
      <c r="C120" s="68" t="s">
        <v>628</v>
      </c>
      <c r="D120" s="103">
        <v>1876</v>
      </c>
      <c r="E120" s="2" t="s">
        <v>574</v>
      </c>
      <c r="F120" s="2" t="s">
        <v>575</v>
      </c>
      <c r="G120" s="2"/>
    </row>
    <row r="121" spans="1:7" x14ac:dyDescent="0.25">
      <c r="A121" s="112">
        <v>76</v>
      </c>
      <c r="B121" s="110" t="s">
        <v>749</v>
      </c>
      <c r="C121" s="68" t="s">
        <v>621</v>
      </c>
      <c r="D121" s="104" t="s">
        <v>622</v>
      </c>
      <c r="E121" s="2" t="s">
        <v>574</v>
      </c>
      <c r="F121" s="2" t="s">
        <v>575</v>
      </c>
      <c r="G121" s="2"/>
    </row>
    <row r="122" spans="1:7" x14ac:dyDescent="0.25">
      <c r="A122" s="112">
        <v>77</v>
      </c>
      <c r="B122" s="110" t="s">
        <v>750</v>
      </c>
      <c r="C122" s="68" t="s">
        <v>596</v>
      </c>
      <c r="D122" s="104" t="s">
        <v>597</v>
      </c>
      <c r="E122" s="2"/>
      <c r="F122" s="2" t="s">
        <v>612</v>
      </c>
      <c r="G122" s="2"/>
    </row>
    <row r="123" spans="1:7" x14ac:dyDescent="0.25">
      <c r="A123" s="112">
        <v>78</v>
      </c>
      <c r="B123" s="110" t="s">
        <v>751</v>
      </c>
      <c r="C123" s="68" t="s">
        <v>596</v>
      </c>
      <c r="D123" s="104" t="s">
        <v>597</v>
      </c>
      <c r="E123" s="2"/>
      <c r="F123" s="2" t="s">
        <v>612</v>
      </c>
      <c r="G123" s="2"/>
    </row>
    <row r="124" spans="1:7" x14ac:dyDescent="0.25">
      <c r="A124" s="112">
        <v>79</v>
      </c>
      <c r="B124" s="110" t="s">
        <v>752</v>
      </c>
      <c r="C124" s="68" t="s">
        <v>573</v>
      </c>
      <c r="D124" s="103">
        <v>1876</v>
      </c>
      <c r="E124" s="2" t="s">
        <v>574</v>
      </c>
      <c r="F124" s="2" t="s">
        <v>575</v>
      </c>
      <c r="G124" s="2"/>
    </row>
    <row r="125" spans="1:7" x14ac:dyDescent="0.25">
      <c r="A125" s="112">
        <v>80</v>
      </c>
      <c r="B125" s="110" t="s">
        <v>753</v>
      </c>
      <c r="C125" s="68" t="s">
        <v>592</v>
      </c>
      <c r="D125" s="104" t="s">
        <v>593</v>
      </c>
      <c r="E125" s="2" t="s">
        <v>754</v>
      </c>
      <c r="F125" s="2" t="s">
        <v>589</v>
      </c>
      <c r="G125" s="2"/>
    </row>
    <row r="126" spans="1:7" x14ac:dyDescent="0.25">
      <c r="A126" s="112">
        <v>81</v>
      </c>
      <c r="B126" s="110" t="s">
        <v>755</v>
      </c>
      <c r="C126" s="68" t="s">
        <v>706</v>
      </c>
      <c r="D126" s="20" t="s">
        <v>694</v>
      </c>
      <c r="E126" s="2" t="s">
        <v>756</v>
      </c>
      <c r="F126" s="2" t="s">
        <v>575</v>
      </c>
      <c r="G126" s="2"/>
    </row>
    <row r="127" spans="1:7" x14ac:dyDescent="0.25">
      <c r="A127" s="112">
        <v>82</v>
      </c>
      <c r="B127" s="110" t="s">
        <v>757</v>
      </c>
      <c r="C127" s="68" t="s">
        <v>596</v>
      </c>
      <c r="D127" s="104" t="s">
        <v>597</v>
      </c>
      <c r="E127" s="2"/>
      <c r="F127" s="2" t="s">
        <v>612</v>
      </c>
      <c r="G127" s="2"/>
    </row>
    <row r="128" spans="1:7" x14ac:dyDescent="0.25">
      <c r="A128" s="112">
        <v>83</v>
      </c>
      <c r="B128" s="110" t="s">
        <v>758</v>
      </c>
      <c r="C128" s="68" t="s">
        <v>581</v>
      </c>
      <c r="D128" s="104" t="s">
        <v>582</v>
      </c>
      <c r="E128" s="2"/>
      <c r="F128" s="2" t="s">
        <v>612</v>
      </c>
      <c r="G128" s="2"/>
    </row>
    <row r="129" spans="1:7" x14ac:dyDescent="0.25">
      <c r="A129" s="112">
        <v>84</v>
      </c>
      <c r="B129" s="110" t="s">
        <v>759</v>
      </c>
      <c r="C129" s="68" t="s">
        <v>592</v>
      </c>
      <c r="D129" s="104" t="s">
        <v>593</v>
      </c>
      <c r="E129" s="2" t="s">
        <v>760</v>
      </c>
      <c r="F129" s="2" t="s">
        <v>604</v>
      </c>
      <c r="G129" s="2" t="s">
        <v>576</v>
      </c>
    </row>
    <row r="130" spans="1:7" x14ac:dyDescent="0.25">
      <c r="A130" s="112">
        <v>85</v>
      </c>
      <c r="B130" s="110" t="s">
        <v>761</v>
      </c>
      <c r="C130" s="68" t="s">
        <v>614</v>
      </c>
      <c r="D130" s="104" t="s">
        <v>582</v>
      </c>
      <c r="E130" s="2"/>
      <c r="F130" s="2" t="s">
        <v>612</v>
      </c>
      <c r="G130" s="2"/>
    </row>
    <row r="131" spans="1:7" x14ac:dyDescent="0.25">
      <c r="A131" s="112">
        <v>86</v>
      </c>
      <c r="B131" s="110" t="s">
        <v>762</v>
      </c>
      <c r="C131" s="68" t="s">
        <v>592</v>
      </c>
      <c r="D131" s="104" t="s">
        <v>593</v>
      </c>
      <c r="E131" s="2" t="s">
        <v>763</v>
      </c>
      <c r="F131" s="2" t="s">
        <v>589</v>
      </c>
      <c r="G131" s="2"/>
    </row>
    <row r="132" spans="1:7" x14ac:dyDescent="0.25">
      <c r="A132" s="112">
        <v>87</v>
      </c>
      <c r="B132" s="110" t="s">
        <v>764</v>
      </c>
      <c r="C132" s="68" t="s">
        <v>578</v>
      </c>
      <c r="D132" s="104" t="s">
        <v>579</v>
      </c>
      <c r="E132" s="2" t="s">
        <v>765</v>
      </c>
      <c r="F132" s="2" t="s">
        <v>604</v>
      </c>
      <c r="G132" s="2"/>
    </row>
    <row r="133" spans="1:7" x14ac:dyDescent="0.25">
      <c r="A133" s="112"/>
      <c r="B133" s="110" t="s">
        <v>764</v>
      </c>
      <c r="C133" s="68" t="s">
        <v>614</v>
      </c>
      <c r="D133" s="104" t="s">
        <v>582</v>
      </c>
      <c r="E133" s="2" t="s">
        <v>765</v>
      </c>
      <c r="F133" s="2"/>
      <c r="G133" s="2"/>
    </row>
    <row r="134" spans="1:7" x14ac:dyDescent="0.25">
      <c r="A134" s="112">
        <v>88</v>
      </c>
      <c r="B134" s="110" t="s">
        <v>766</v>
      </c>
      <c r="C134" s="68" t="s">
        <v>581</v>
      </c>
      <c r="D134" s="104" t="s">
        <v>582</v>
      </c>
      <c r="E134" s="2"/>
      <c r="F134" s="2" t="s">
        <v>612</v>
      </c>
      <c r="G134" s="2"/>
    </row>
    <row r="135" spans="1:7" x14ac:dyDescent="0.25">
      <c r="A135" s="112">
        <v>89</v>
      </c>
      <c r="B135" s="110" t="s">
        <v>767</v>
      </c>
      <c r="C135" s="68" t="s">
        <v>592</v>
      </c>
      <c r="D135" s="104" t="s">
        <v>593</v>
      </c>
      <c r="E135" s="2" t="s">
        <v>768</v>
      </c>
      <c r="F135" s="2" t="s">
        <v>584</v>
      </c>
      <c r="G135" s="2" t="s">
        <v>576</v>
      </c>
    </row>
    <row r="136" spans="1:7" x14ac:dyDescent="0.25">
      <c r="A136" s="112"/>
      <c r="B136" s="110" t="s">
        <v>767</v>
      </c>
      <c r="C136" s="68" t="s">
        <v>591</v>
      </c>
      <c r="D136" s="104" t="s">
        <v>579</v>
      </c>
      <c r="E136" s="2" t="s">
        <v>768</v>
      </c>
      <c r="F136" s="2"/>
      <c r="G136" s="2"/>
    </row>
    <row r="137" spans="1:7" x14ac:dyDescent="0.25">
      <c r="A137" s="112">
        <v>90</v>
      </c>
      <c r="B137" s="110" t="s">
        <v>769</v>
      </c>
      <c r="C137" s="68" t="s">
        <v>608</v>
      </c>
      <c r="D137" s="104" t="s">
        <v>609</v>
      </c>
      <c r="E137" s="2" t="s">
        <v>770</v>
      </c>
      <c r="F137" s="2" t="s">
        <v>589</v>
      </c>
      <c r="G137" s="2"/>
    </row>
    <row r="138" spans="1:7" x14ac:dyDescent="0.25">
      <c r="A138" s="112">
        <v>91</v>
      </c>
      <c r="B138" s="110" t="s">
        <v>771</v>
      </c>
      <c r="C138" s="68" t="s">
        <v>581</v>
      </c>
      <c r="D138" s="104" t="s">
        <v>582</v>
      </c>
      <c r="E138" s="2" t="s">
        <v>772</v>
      </c>
      <c r="F138" s="2" t="s">
        <v>604</v>
      </c>
      <c r="G138" s="2"/>
    </row>
    <row r="139" spans="1:7" x14ac:dyDescent="0.25">
      <c r="A139" s="112">
        <v>92</v>
      </c>
      <c r="B139" s="110" t="s">
        <v>773</v>
      </c>
      <c r="C139" s="68" t="s">
        <v>591</v>
      </c>
      <c r="D139" s="104" t="s">
        <v>579</v>
      </c>
      <c r="E139" s="2" t="s">
        <v>574</v>
      </c>
      <c r="F139" s="2" t="s">
        <v>575</v>
      </c>
      <c r="G139" s="2" t="s">
        <v>576</v>
      </c>
    </row>
    <row r="140" spans="1:7" x14ac:dyDescent="0.25">
      <c r="A140" s="112">
        <v>93</v>
      </c>
      <c r="B140" s="110" t="s">
        <v>774</v>
      </c>
      <c r="C140" s="68" t="s">
        <v>614</v>
      </c>
      <c r="D140" s="104" t="s">
        <v>582</v>
      </c>
      <c r="E140" s="2" t="s">
        <v>775</v>
      </c>
      <c r="F140" s="2" t="s">
        <v>599</v>
      </c>
      <c r="G140" s="2"/>
    </row>
    <row r="141" spans="1:7" x14ac:dyDescent="0.25">
      <c r="A141" s="112">
        <v>94</v>
      </c>
      <c r="B141" s="110" t="s">
        <v>776</v>
      </c>
      <c r="C141" s="68" t="s">
        <v>628</v>
      </c>
      <c r="D141" s="103">
        <v>1876</v>
      </c>
      <c r="E141" s="2" t="s">
        <v>739</v>
      </c>
      <c r="F141" s="2" t="s">
        <v>599</v>
      </c>
      <c r="G141" s="2"/>
    </row>
    <row r="142" spans="1:7" x14ac:dyDescent="0.25">
      <c r="A142" s="112">
        <v>95</v>
      </c>
      <c r="B142" s="110" t="s">
        <v>777</v>
      </c>
      <c r="C142" s="68" t="s">
        <v>618</v>
      </c>
      <c r="D142" s="104" t="s">
        <v>619</v>
      </c>
      <c r="E142" s="2" t="s">
        <v>778</v>
      </c>
      <c r="F142" s="2" t="s">
        <v>604</v>
      </c>
      <c r="G142" s="2" t="s">
        <v>576</v>
      </c>
    </row>
    <row r="143" spans="1:7" x14ac:dyDescent="0.25">
      <c r="A143" s="112">
        <v>96</v>
      </c>
      <c r="B143" s="110" t="s">
        <v>779</v>
      </c>
      <c r="C143" s="68" t="s">
        <v>578</v>
      </c>
      <c r="D143" s="104" t="s">
        <v>579</v>
      </c>
      <c r="E143" s="2" t="s">
        <v>574</v>
      </c>
      <c r="F143" s="2" t="s">
        <v>575</v>
      </c>
      <c r="G143" s="2"/>
    </row>
    <row r="144" spans="1:7" x14ac:dyDescent="0.25">
      <c r="A144" s="112">
        <v>97</v>
      </c>
      <c r="B144" s="110" t="s">
        <v>780</v>
      </c>
      <c r="C144" s="68" t="s">
        <v>581</v>
      </c>
      <c r="D144" s="104" t="s">
        <v>582</v>
      </c>
      <c r="E144" s="2" t="s">
        <v>626</v>
      </c>
      <c r="F144" s="2" t="s">
        <v>584</v>
      </c>
      <c r="G144" s="2"/>
    </row>
    <row r="145" spans="1:7" x14ac:dyDescent="0.25">
      <c r="A145" s="112">
        <v>98</v>
      </c>
      <c r="B145" s="110" t="s">
        <v>781</v>
      </c>
      <c r="C145" s="68" t="s">
        <v>591</v>
      </c>
      <c r="D145" s="104" t="s">
        <v>579</v>
      </c>
      <c r="E145" s="2" t="s">
        <v>712</v>
      </c>
      <c r="F145" s="2" t="s">
        <v>589</v>
      </c>
      <c r="G145" s="2"/>
    </row>
    <row r="146" spans="1:7" x14ac:dyDescent="0.25">
      <c r="A146" s="112"/>
      <c r="B146" s="110" t="s">
        <v>781</v>
      </c>
      <c r="C146" s="68" t="s">
        <v>606</v>
      </c>
      <c r="D146" s="104" t="s">
        <v>607</v>
      </c>
      <c r="E146" s="2" t="s">
        <v>712</v>
      </c>
      <c r="F146" s="2"/>
      <c r="G146" s="2"/>
    </row>
    <row r="147" spans="1:7" x14ac:dyDescent="0.25">
      <c r="A147" s="112">
        <v>99</v>
      </c>
      <c r="B147" s="110" t="s">
        <v>782</v>
      </c>
      <c r="C147" s="68" t="s">
        <v>586</v>
      </c>
      <c r="D147" s="104" t="s">
        <v>587</v>
      </c>
      <c r="E147" s="2"/>
      <c r="F147" s="2" t="s">
        <v>612</v>
      </c>
      <c r="G147" s="2"/>
    </row>
    <row r="148" spans="1:7" x14ac:dyDescent="0.25">
      <c r="A148" s="112">
        <v>100</v>
      </c>
      <c r="B148" s="110" t="s">
        <v>783</v>
      </c>
      <c r="C148" s="68" t="s">
        <v>621</v>
      </c>
      <c r="D148" s="104" t="s">
        <v>622</v>
      </c>
      <c r="E148" s="2" t="s">
        <v>574</v>
      </c>
      <c r="F148" s="2" t="s">
        <v>575</v>
      </c>
      <c r="G148" s="2"/>
    </row>
    <row r="149" spans="1:7" x14ac:dyDescent="0.25">
      <c r="A149" s="112"/>
      <c r="B149" s="110" t="s">
        <v>784</v>
      </c>
      <c r="C149" s="68" t="s">
        <v>573</v>
      </c>
      <c r="D149" s="103">
        <v>1876</v>
      </c>
      <c r="E149" s="2" t="s">
        <v>741</v>
      </c>
      <c r="F149" s="2" t="s">
        <v>599</v>
      </c>
      <c r="G149" s="2" t="s">
        <v>576</v>
      </c>
    </row>
    <row r="150" spans="1:7" x14ac:dyDescent="0.25">
      <c r="A150" s="112"/>
      <c r="B150" s="110" t="s">
        <v>785</v>
      </c>
      <c r="C150" s="68" t="s">
        <v>618</v>
      </c>
      <c r="D150" s="104" t="s">
        <v>619</v>
      </c>
      <c r="E150" s="2" t="s">
        <v>786</v>
      </c>
      <c r="F150" s="2"/>
      <c r="G150" s="2" t="s">
        <v>576</v>
      </c>
    </row>
    <row r="151" spans="1:7" x14ac:dyDescent="0.25">
      <c r="A151" s="112"/>
      <c r="B151" s="110" t="s">
        <v>787</v>
      </c>
      <c r="C151" s="68" t="s">
        <v>592</v>
      </c>
      <c r="D151" s="104" t="s">
        <v>593</v>
      </c>
      <c r="E151" s="2" t="s">
        <v>788</v>
      </c>
      <c r="F151" s="2"/>
      <c r="G151" s="2"/>
    </row>
    <row r="152" spans="1:7" x14ac:dyDescent="0.25">
      <c r="A152" s="112"/>
      <c r="B152" s="110" t="s">
        <v>787</v>
      </c>
      <c r="C152" s="68" t="s">
        <v>614</v>
      </c>
      <c r="D152" s="104" t="s">
        <v>582</v>
      </c>
      <c r="E152" s="2" t="s">
        <v>788</v>
      </c>
      <c r="F152" s="2"/>
      <c r="G152" s="2"/>
    </row>
    <row r="153" spans="1:7" x14ac:dyDescent="0.25">
      <c r="A153" s="112"/>
      <c r="B153" s="110" t="s">
        <v>787</v>
      </c>
      <c r="C153" s="68" t="s">
        <v>591</v>
      </c>
      <c r="D153" s="104" t="s">
        <v>579</v>
      </c>
      <c r="E153" s="2" t="s">
        <v>788</v>
      </c>
      <c r="F153" s="2"/>
      <c r="G153" s="2"/>
    </row>
    <row r="154" spans="1:7" x14ac:dyDescent="0.25">
      <c r="A154" s="112">
        <v>101</v>
      </c>
      <c r="B154" s="110" t="s">
        <v>789</v>
      </c>
      <c r="C154" s="68" t="s">
        <v>606</v>
      </c>
      <c r="D154" s="104" t="s">
        <v>705</v>
      </c>
      <c r="E154" s="2" t="s">
        <v>647</v>
      </c>
      <c r="F154" s="2" t="s">
        <v>604</v>
      </c>
      <c r="G154" s="2" t="s">
        <v>576</v>
      </c>
    </row>
    <row r="155" spans="1:7" x14ac:dyDescent="0.25">
      <c r="A155" s="112">
        <v>102</v>
      </c>
      <c r="B155" s="110" t="s">
        <v>790</v>
      </c>
      <c r="C155" s="68" t="s">
        <v>578</v>
      </c>
      <c r="D155" s="104" t="s">
        <v>579</v>
      </c>
      <c r="E155" s="2" t="s">
        <v>791</v>
      </c>
      <c r="F155" s="2" t="s">
        <v>599</v>
      </c>
      <c r="G155" s="2" t="s">
        <v>576</v>
      </c>
    </row>
    <row r="156" spans="1:7" x14ac:dyDescent="0.25">
      <c r="A156" s="112">
        <v>103</v>
      </c>
      <c r="B156" s="110" t="s">
        <v>792</v>
      </c>
      <c r="C156" s="68" t="s">
        <v>686</v>
      </c>
      <c r="D156" s="104" t="s">
        <v>687</v>
      </c>
      <c r="E156" s="2" t="s">
        <v>626</v>
      </c>
      <c r="F156" s="2" t="s">
        <v>584</v>
      </c>
      <c r="G156" s="2"/>
    </row>
    <row r="157" spans="1:7" x14ac:dyDescent="0.25">
      <c r="A157" s="112">
        <v>104</v>
      </c>
      <c r="B157" s="110" t="s">
        <v>793</v>
      </c>
      <c r="C157" s="68" t="s">
        <v>614</v>
      </c>
      <c r="D157" s="104" t="s">
        <v>582</v>
      </c>
      <c r="E157" s="2"/>
      <c r="F157" s="2" t="s">
        <v>612</v>
      </c>
      <c r="G157" s="2"/>
    </row>
    <row r="158" spans="1:7" x14ac:dyDescent="0.25">
      <c r="A158" s="112">
        <v>105</v>
      </c>
      <c r="B158" s="110" t="s">
        <v>794</v>
      </c>
      <c r="C158" s="68" t="s">
        <v>608</v>
      </c>
      <c r="D158" s="104" t="s">
        <v>609</v>
      </c>
      <c r="E158" s="2" t="s">
        <v>691</v>
      </c>
      <c r="F158" s="2" t="s">
        <v>604</v>
      </c>
      <c r="G158" s="2" t="s">
        <v>576</v>
      </c>
    </row>
    <row r="159" spans="1:7" x14ac:dyDescent="0.25">
      <c r="A159" s="112">
        <v>106</v>
      </c>
      <c r="B159" s="110" t="s">
        <v>795</v>
      </c>
      <c r="C159" s="68" t="s">
        <v>596</v>
      </c>
      <c r="D159" s="104" t="s">
        <v>597</v>
      </c>
      <c r="E159" s="2" t="s">
        <v>796</v>
      </c>
      <c r="F159" s="2" t="s">
        <v>599</v>
      </c>
      <c r="G159" s="2"/>
    </row>
    <row r="160" spans="1:7" x14ac:dyDescent="0.25">
      <c r="A160" s="112">
        <v>107</v>
      </c>
      <c r="B160" s="110" t="s">
        <v>797</v>
      </c>
      <c r="C160" s="68" t="s">
        <v>608</v>
      </c>
      <c r="D160" s="104" t="s">
        <v>609</v>
      </c>
      <c r="E160" s="2" t="s">
        <v>798</v>
      </c>
      <c r="F160" s="2" t="s">
        <v>604</v>
      </c>
      <c r="G160" s="2" t="s">
        <v>576</v>
      </c>
    </row>
    <row r="161" spans="1:7" x14ac:dyDescent="0.25">
      <c r="A161" s="112"/>
      <c r="B161" s="110" t="s">
        <v>797</v>
      </c>
      <c r="C161" s="68" t="s">
        <v>592</v>
      </c>
      <c r="D161" s="104" t="s">
        <v>593</v>
      </c>
      <c r="E161" s="2" t="s">
        <v>798</v>
      </c>
      <c r="F161" s="2"/>
      <c r="G161" s="2"/>
    </row>
    <row r="162" spans="1:7" x14ac:dyDescent="0.25">
      <c r="A162" s="112">
        <v>108</v>
      </c>
      <c r="B162" s="110" t="s">
        <v>799</v>
      </c>
      <c r="C162" s="68" t="s">
        <v>606</v>
      </c>
      <c r="D162" s="104" t="s">
        <v>607</v>
      </c>
      <c r="E162" s="2"/>
      <c r="F162" s="2" t="s">
        <v>612</v>
      </c>
      <c r="G162" s="2"/>
    </row>
    <row r="163" spans="1:7" x14ac:dyDescent="0.25">
      <c r="A163" s="112">
        <v>109</v>
      </c>
      <c r="B163" s="110" t="s">
        <v>800</v>
      </c>
      <c r="C163" s="68" t="s">
        <v>621</v>
      </c>
      <c r="D163" s="104" t="s">
        <v>622</v>
      </c>
      <c r="E163" s="2" t="s">
        <v>574</v>
      </c>
      <c r="F163" s="2" t="s">
        <v>575</v>
      </c>
      <c r="G163" s="2"/>
    </row>
    <row r="164" spans="1:7" x14ac:dyDescent="0.25">
      <c r="A164" s="112">
        <v>110</v>
      </c>
      <c r="B164" s="110" t="s">
        <v>801</v>
      </c>
      <c r="C164" s="68" t="s">
        <v>573</v>
      </c>
      <c r="D164" s="103">
        <v>1876</v>
      </c>
      <c r="E164" s="2" t="s">
        <v>704</v>
      </c>
      <c r="F164" s="2" t="s">
        <v>599</v>
      </c>
      <c r="G164" s="2" t="s">
        <v>576</v>
      </c>
    </row>
    <row r="165" spans="1:7" x14ac:dyDescent="0.25">
      <c r="A165" s="112"/>
      <c r="B165" s="110" t="s">
        <v>802</v>
      </c>
      <c r="C165" s="68" t="s">
        <v>591</v>
      </c>
      <c r="D165" s="104" t="s">
        <v>579</v>
      </c>
      <c r="E165" s="67" t="s">
        <v>803</v>
      </c>
      <c r="F165" s="67"/>
      <c r="G165" s="2" t="s">
        <v>804</v>
      </c>
    </row>
    <row r="166" spans="1:7" x14ac:dyDescent="0.25">
      <c r="A166" s="112"/>
      <c r="B166" s="110" t="s">
        <v>802</v>
      </c>
      <c r="C166" s="68" t="s">
        <v>606</v>
      </c>
      <c r="D166" s="104" t="s">
        <v>705</v>
      </c>
      <c r="E166" s="67" t="s">
        <v>803</v>
      </c>
      <c r="F166" s="67"/>
      <c r="G166" s="2"/>
    </row>
    <row r="167" spans="1:7" x14ac:dyDescent="0.25">
      <c r="A167" s="112">
        <v>111</v>
      </c>
      <c r="B167" s="110" t="s">
        <v>805</v>
      </c>
      <c r="C167" s="68" t="s">
        <v>621</v>
      </c>
      <c r="D167" s="104" t="s">
        <v>622</v>
      </c>
      <c r="E167" s="2" t="s">
        <v>806</v>
      </c>
      <c r="F167" s="2" t="s">
        <v>584</v>
      </c>
      <c r="G167" s="2"/>
    </row>
    <row r="168" spans="1:7" x14ac:dyDescent="0.25">
      <c r="A168" s="112">
        <v>112</v>
      </c>
      <c r="B168" s="110" t="s">
        <v>807</v>
      </c>
      <c r="C168" s="2" t="s">
        <v>693</v>
      </c>
      <c r="D168" s="20" t="s">
        <v>694</v>
      </c>
      <c r="E168" s="2" t="s">
        <v>808</v>
      </c>
      <c r="F168" s="2" t="s">
        <v>604</v>
      </c>
      <c r="G168" s="2"/>
    </row>
    <row r="169" spans="1:7" x14ac:dyDescent="0.25">
      <c r="A169" s="112"/>
      <c r="B169" s="110" t="s">
        <v>809</v>
      </c>
      <c r="C169" s="68" t="s">
        <v>618</v>
      </c>
      <c r="D169" s="104" t="s">
        <v>619</v>
      </c>
      <c r="E169" s="2" t="s">
        <v>778</v>
      </c>
      <c r="F169" s="2"/>
      <c r="G169" s="2" t="s">
        <v>576</v>
      </c>
    </row>
    <row r="170" spans="1:7" x14ac:dyDescent="0.25">
      <c r="A170" s="112">
        <v>113</v>
      </c>
      <c r="B170" s="110" t="s">
        <v>810</v>
      </c>
      <c r="C170" s="68" t="s">
        <v>614</v>
      </c>
      <c r="D170" s="104" t="s">
        <v>582</v>
      </c>
      <c r="E170" s="2"/>
      <c r="F170" s="2" t="s">
        <v>612</v>
      </c>
      <c r="G170" s="2"/>
    </row>
    <row r="171" spans="1:7" x14ac:dyDescent="0.25">
      <c r="A171" s="112">
        <v>114</v>
      </c>
      <c r="B171" s="110" t="s">
        <v>811</v>
      </c>
      <c r="C171" s="68" t="s">
        <v>621</v>
      </c>
      <c r="D171" s="104" t="s">
        <v>622</v>
      </c>
      <c r="E171" s="2" t="s">
        <v>778</v>
      </c>
      <c r="F171" s="2" t="s">
        <v>604</v>
      </c>
      <c r="G171" s="2" t="s">
        <v>576</v>
      </c>
    </row>
    <row r="172" spans="1:7" x14ac:dyDescent="0.25">
      <c r="A172" s="112"/>
      <c r="B172" s="110" t="s">
        <v>812</v>
      </c>
      <c r="C172" s="68" t="s">
        <v>618</v>
      </c>
      <c r="D172" s="104" t="s">
        <v>619</v>
      </c>
      <c r="E172" s="2" t="s">
        <v>778</v>
      </c>
      <c r="F172" s="2"/>
      <c r="G172" s="2" t="s">
        <v>576</v>
      </c>
    </row>
    <row r="173" spans="1:7" x14ac:dyDescent="0.25">
      <c r="A173" s="112">
        <v>115</v>
      </c>
      <c r="B173" s="110" t="s">
        <v>813</v>
      </c>
      <c r="C173" s="68" t="s">
        <v>596</v>
      </c>
      <c r="D173" s="104" t="s">
        <v>597</v>
      </c>
      <c r="E173" s="2" t="s">
        <v>814</v>
      </c>
      <c r="F173" s="2" t="s">
        <v>599</v>
      </c>
      <c r="G173" s="2"/>
    </row>
    <row r="174" spans="1:7" x14ac:dyDescent="0.25">
      <c r="A174" s="112">
        <v>116</v>
      </c>
      <c r="B174" s="110" t="s">
        <v>815</v>
      </c>
      <c r="C174" s="68" t="s">
        <v>596</v>
      </c>
      <c r="D174" s="104" t="s">
        <v>597</v>
      </c>
      <c r="E174" s="2" t="s">
        <v>814</v>
      </c>
      <c r="F174" s="2" t="s">
        <v>599</v>
      </c>
      <c r="G174" s="2"/>
    </row>
    <row r="175" spans="1:7" x14ac:dyDescent="0.25">
      <c r="A175" s="112">
        <v>117</v>
      </c>
      <c r="B175" s="110" t="s">
        <v>816</v>
      </c>
      <c r="C175" s="68" t="s">
        <v>596</v>
      </c>
      <c r="D175" s="104" t="s">
        <v>597</v>
      </c>
      <c r="E175" s="2" t="s">
        <v>814</v>
      </c>
      <c r="F175" s="2" t="s">
        <v>599</v>
      </c>
      <c r="G175" s="2"/>
    </row>
    <row r="176" spans="1:7" x14ac:dyDescent="0.25">
      <c r="A176" s="112">
        <v>118</v>
      </c>
      <c r="B176" s="110" t="s">
        <v>817</v>
      </c>
      <c r="C176" s="68" t="s">
        <v>606</v>
      </c>
      <c r="D176" s="104" t="s">
        <v>607</v>
      </c>
      <c r="E176" s="2" t="s">
        <v>603</v>
      </c>
      <c r="F176" s="2" t="s">
        <v>604</v>
      </c>
      <c r="G176" s="2" t="s">
        <v>576</v>
      </c>
    </row>
    <row r="177" spans="1:7" x14ac:dyDescent="0.25">
      <c r="A177" s="112">
        <v>119</v>
      </c>
      <c r="B177" s="110" t="s">
        <v>818</v>
      </c>
      <c r="C177" s="68" t="s">
        <v>628</v>
      </c>
      <c r="D177" s="103">
        <v>1876</v>
      </c>
      <c r="E177" s="2" t="s">
        <v>819</v>
      </c>
      <c r="F177" s="2" t="s">
        <v>599</v>
      </c>
      <c r="G177" s="2"/>
    </row>
    <row r="178" spans="1:7" x14ac:dyDescent="0.25">
      <c r="A178" s="112">
        <v>120</v>
      </c>
      <c r="B178" s="110" t="s">
        <v>820</v>
      </c>
      <c r="C178" s="68" t="s">
        <v>608</v>
      </c>
      <c r="D178" s="104" t="s">
        <v>609</v>
      </c>
      <c r="E178" s="2" t="s">
        <v>691</v>
      </c>
      <c r="F178" s="2" t="s">
        <v>604</v>
      </c>
      <c r="G178" s="2"/>
    </row>
    <row r="179" spans="1:7" x14ac:dyDescent="0.25">
      <c r="A179" s="112">
        <v>121</v>
      </c>
      <c r="B179" s="110" t="s">
        <v>821</v>
      </c>
      <c r="C179" s="68" t="s">
        <v>628</v>
      </c>
      <c r="D179" s="103">
        <v>1876</v>
      </c>
      <c r="E179" s="2" t="s">
        <v>574</v>
      </c>
      <c r="F179" s="2" t="s">
        <v>575</v>
      </c>
      <c r="G179" s="2"/>
    </row>
    <row r="180" spans="1:7" x14ac:dyDescent="0.25">
      <c r="A180" s="112">
        <v>122</v>
      </c>
      <c r="B180" s="110" t="s">
        <v>822</v>
      </c>
      <c r="C180" s="68" t="s">
        <v>606</v>
      </c>
      <c r="D180" s="104" t="s">
        <v>705</v>
      </c>
      <c r="E180" s="2"/>
      <c r="F180" s="2" t="s">
        <v>612</v>
      </c>
      <c r="G180" s="2"/>
    </row>
    <row r="181" spans="1:7" x14ac:dyDescent="0.25">
      <c r="A181" s="112">
        <v>123</v>
      </c>
      <c r="B181" s="110" t="s">
        <v>823</v>
      </c>
      <c r="C181" s="68" t="s">
        <v>592</v>
      </c>
      <c r="D181" s="104" t="s">
        <v>593</v>
      </c>
      <c r="E181" s="2" t="s">
        <v>824</v>
      </c>
      <c r="F181" s="2" t="s">
        <v>604</v>
      </c>
      <c r="G181" s="2"/>
    </row>
    <row r="182" spans="1:7" x14ac:dyDescent="0.25">
      <c r="A182" s="112">
        <v>124</v>
      </c>
      <c r="B182" s="110" t="s">
        <v>825</v>
      </c>
      <c r="C182" s="68" t="s">
        <v>614</v>
      </c>
      <c r="D182" s="104" t="s">
        <v>582</v>
      </c>
      <c r="E182" s="2" t="s">
        <v>826</v>
      </c>
      <c r="F182" s="2" t="s">
        <v>604</v>
      </c>
      <c r="G182" s="2"/>
    </row>
    <row r="183" spans="1:7" x14ac:dyDescent="0.25">
      <c r="A183" s="112">
        <v>125</v>
      </c>
      <c r="B183" s="110" t="s">
        <v>827</v>
      </c>
      <c r="C183" s="68" t="s">
        <v>828</v>
      </c>
      <c r="D183" s="20" t="s">
        <v>694</v>
      </c>
      <c r="E183" s="2" t="s">
        <v>829</v>
      </c>
      <c r="F183" s="2" t="s">
        <v>575</v>
      </c>
      <c r="G183" s="2"/>
    </row>
    <row r="184" spans="1:7" x14ac:dyDescent="0.25">
      <c r="A184" s="112"/>
      <c r="B184" s="110" t="s">
        <v>827</v>
      </c>
      <c r="C184" s="68" t="s">
        <v>628</v>
      </c>
      <c r="D184" s="103">
        <v>1876</v>
      </c>
      <c r="E184" s="2" t="s">
        <v>830</v>
      </c>
      <c r="F184" s="2"/>
      <c r="G184" s="2" t="s">
        <v>576</v>
      </c>
    </row>
    <row r="185" spans="1:7" x14ac:dyDescent="0.25">
      <c r="A185" s="112">
        <v>126</v>
      </c>
      <c r="B185" s="110" t="s">
        <v>831</v>
      </c>
      <c r="C185" s="68" t="s">
        <v>614</v>
      </c>
      <c r="D185" s="104" t="s">
        <v>582</v>
      </c>
      <c r="E185" s="2"/>
      <c r="F185" s="2" t="s">
        <v>612</v>
      </c>
      <c r="G185" s="2"/>
    </row>
    <row r="186" spans="1:7" x14ac:dyDescent="0.25">
      <c r="A186" s="112">
        <v>127</v>
      </c>
      <c r="B186" s="110" t="s">
        <v>832</v>
      </c>
      <c r="C186" s="68" t="s">
        <v>581</v>
      </c>
      <c r="D186" s="104" t="s">
        <v>582</v>
      </c>
      <c r="E186" s="2" t="s">
        <v>833</v>
      </c>
      <c r="F186" s="2" t="s">
        <v>584</v>
      </c>
      <c r="G186" s="2"/>
    </row>
    <row r="187" spans="1:7" x14ac:dyDescent="0.25">
      <c r="A187" s="112"/>
      <c r="B187" s="110" t="s">
        <v>834</v>
      </c>
      <c r="C187" s="68" t="s">
        <v>591</v>
      </c>
      <c r="D187" s="104" t="s">
        <v>579</v>
      </c>
      <c r="E187" s="2" t="s">
        <v>833</v>
      </c>
      <c r="F187" s="2"/>
      <c r="G187" s="2"/>
    </row>
    <row r="188" spans="1:7" x14ac:dyDescent="0.25">
      <c r="A188" s="112">
        <v>128</v>
      </c>
      <c r="B188" s="110" t="s">
        <v>835</v>
      </c>
      <c r="C188" s="68" t="s">
        <v>606</v>
      </c>
      <c r="D188" s="104" t="s">
        <v>705</v>
      </c>
      <c r="E188" s="2" t="s">
        <v>647</v>
      </c>
      <c r="F188" s="2" t="s">
        <v>604</v>
      </c>
      <c r="G188" s="2" t="s">
        <v>576</v>
      </c>
    </row>
    <row r="189" spans="1:7" x14ac:dyDescent="0.25">
      <c r="A189" s="112">
        <v>129</v>
      </c>
      <c r="B189" s="110" t="s">
        <v>836</v>
      </c>
      <c r="C189" s="68" t="s">
        <v>706</v>
      </c>
      <c r="D189" s="20" t="s">
        <v>694</v>
      </c>
      <c r="E189" s="2"/>
      <c r="F189" s="2" t="s">
        <v>612</v>
      </c>
      <c r="G189" s="2"/>
    </row>
    <row r="190" spans="1:7" x14ac:dyDescent="0.25">
      <c r="A190" s="112">
        <v>130</v>
      </c>
      <c r="B190" s="110" t="s">
        <v>837</v>
      </c>
      <c r="C190" s="68" t="s">
        <v>628</v>
      </c>
      <c r="D190" s="103">
        <v>1876</v>
      </c>
      <c r="E190" s="2" t="s">
        <v>838</v>
      </c>
      <c r="F190" s="2" t="s">
        <v>604</v>
      </c>
      <c r="G190" s="2"/>
    </row>
    <row r="191" spans="1:7" x14ac:dyDescent="0.25">
      <c r="A191" s="112">
        <v>131</v>
      </c>
      <c r="B191" s="110" t="s">
        <v>839</v>
      </c>
      <c r="C191" s="68" t="s">
        <v>601</v>
      </c>
      <c r="D191" s="104" t="s">
        <v>602</v>
      </c>
      <c r="E191" s="2" t="s">
        <v>574</v>
      </c>
      <c r="F191" s="2" t="s">
        <v>575</v>
      </c>
      <c r="G191" s="2" t="s">
        <v>576</v>
      </c>
    </row>
    <row r="192" spans="1:7" x14ac:dyDescent="0.25">
      <c r="A192" s="112">
        <v>132</v>
      </c>
      <c r="B192" s="110" t="s">
        <v>840</v>
      </c>
      <c r="C192" s="68" t="s">
        <v>601</v>
      </c>
      <c r="D192" s="104" t="s">
        <v>841</v>
      </c>
      <c r="E192" s="2" t="s">
        <v>574</v>
      </c>
      <c r="F192" s="2" t="s">
        <v>575</v>
      </c>
      <c r="G192" s="2" t="s">
        <v>576</v>
      </c>
    </row>
    <row r="193" spans="1:7" x14ac:dyDescent="0.25">
      <c r="A193" s="112">
        <v>133</v>
      </c>
      <c r="B193" s="110" t="s">
        <v>842</v>
      </c>
      <c r="C193" s="68" t="s">
        <v>586</v>
      </c>
      <c r="D193" s="104" t="s">
        <v>587</v>
      </c>
      <c r="E193" s="2" t="s">
        <v>691</v>
      </c>
      <c r="F193" s="2" t="s">
        <v>604</v>
      </c>
      <c r="G193" s="2" t="s">
        <v>576</v>
      </c>
    </row>
    <row r="194" spans="1:7" x14ac:dyDescent="0.25">
      <c r="A194" s="112">
        <v>134</v>
      </c>
      <c r="B194" s="110" t="s">
        <v>843</v>
      </c>
      <c r="C194" s="68" t="s">
        <v>614</v>
      </c>
      <c r="D194" s="104" t="s">
        <v>582</v>
      </c>
      <c r="E194" s="2" t="s">
        <v>844</v>
      </c>
      <c r="F194" s="2" t="s">
        <v>599</v>
      </c>
      <c r="G194" s="2"/>
    </row>
    <row r="195" spans="1:7" x14ac:dyDescent="0.25">
      <c r="A195" s="112">
        <v>135</v>
      </c>
      <c r="B195" s="110" t="s">
        <v>845</v>
      </c>
      <c r="C195" s="68" t="s">
        <v>573</v>
      </c>
      <c r="D195" s="103">
        <v>1876</v>
      </c>
      <c r="E195" s="2" t="s">
        <v>846</v>
      </c>
      <c r="F195" s="2" t="s">
        <v>599</v>
      </c>
      <c r="G195" s="2" t="s">
        <v>576</v>
      </c>
    </row>
    <row r="196" spans="1:7" x14ac:dyDescent="0.25">
      <c r="A196" s="112"/>
      <c r="B196" s="110" t="s">
        <v>847</v>
      </c>
      <c r="C196" s="68" t="s">
        <v>618</v>
      </c>
      <c r="D196" s="104" t="s">
        <v>619</v>
      </c>
      <c r="E196" s="2" t="s">
        <v>848</v>
      </c>
      <c r="F196" s="2"/>
      <c r="G196" s="2" t="s">
        <v>576</v>
      </c>
    </row>
    <row r="197" spans="1:7" x14ac:dyDescent="0.25">
      <c r="A197" s="112">
        <v>136</v>
      </c>
      <c r="B197" s="110" t="s">
        <v>849</v>
      </c>
      <c r="C197" s="2" t="s">
        <v>693</v>
      </c>
      <c r="D197" s="20" t="s">
        <v>694</v>
      </c>
      <c r="E197" s="2"/>
      <c r="F197" s="2" t="s">
        <v>612</v>
      </c>
      <c r="G197" s="2"/>
    </row>
    <row r="198" spans="1:7" x14ac:dyDescent="0.25">
      <c r="A198" s="112">
        <v>137</v>
      </c>
      <c r="B198" s="110" t="s">
        <v>850</v>
      </c>
      <c r="C198" s="68" t="s">
        <v>592</v>
      </c>
      <c r="D198" s="104" t="s">
        <v>593</v>
      </c>
      <c r="E198" s="2"/>
      <c r="F198" s="2" t="s">
        <v>612</v>
      </c>
      <c r="G198" s="2"/>
    </row>
    <row r="199" spans="1:7" x14ac:dyDescent="0.25">
      <c r="A199" s="112">
        <v>138</v>
      </c>
      <c r="B199" s="110" t="s">
        <v>851</v>
      </c>
      <c r="C199" s="68" t="s">
        <v>592</v>
      </c>
      <c r="D199" s="104" t="s">
        <v>593</v>
      </c>
      <c r="E199" s="2" t="s">
        <v>852</v>
      </c>
      <c r="F199" s="2" t="s">
        <v>584</v>
      </c>
      <c r="G199" s="2"/>
    </row>
    <row r="200" spans="1:7" x14ac:dyDescent="0.25">
      <c r="A200" s="112"/>
      <c r="B200" s="110" t="s">
        <v>853</v>
      </c>
      <c r="C200" s="68" t="s">
        <v>628</v>
      </c>
      <c r="D200" s="103">
        <v>1876</v>
      </c>
      <c r="E200" s="2" t="s">
        <v>574</v>
      </c>
      <c r="F200" s="2" t="s">
        <v>575</v>
      </c>
      <c r="G200" s="2"/>
    </row>
    <row r="201" spans="1:7" x14ac:dyDescent="0.25">
      <c r="A201" s="112">
        <v>139</v>
      </c>
      <c r="B201" s="110" t="s">
        <v>854</v>
      </c>
      <c r="C201" s="68" t="s">
        <v>686</v>
      </c>
      <c r="D201" s="104" t="s">
        <v>687</v>
      </c>
      <c r="E201" s="2" t="s">
        <v>574</v>
      </c>
      <c r="F201" s="2" t="s">
        <v>575</v>
      </c>
      <c r="G201" s="2"/>
    </row>
    <row r="202" spans="1:7" x14ac:dyDescent="0.25">
      <c r="A202" s="112">
        <v>140</v>
      </c>
      <c r="B202" s="110" t="s">
        <v>855</v>
      </c>
      <c r="C202" s="68" t="s">
        <v>581</v>
      </c>
      <c r="D202" s="104" t="s">
        <v>582</v>
      </c>
      <c r="E202" s="2" t="s">
        <v>574</v>
      </c>
      <c r="F202" s="2" t="s">
        <v>575</v>
      </c>
      <c r="G202" s="2"/>
    </row>
    <row r="203" spans="1:7" x14ac:dyDescent="0.25">
      <c r="A203" s="112">
        <v>141</v>
      </c>
      <c r="B203" s="110" t="s">
        <v>856</v>
      </c>
      <c r="C203" s="68" t="s">
        <v>596</v>
      </c>
      <c r="D203" s="104" t="s">
        <v>597</v>
      </c>
      <c r="E203" s="2"/>
      <c r="F203" s="2" t="s">
        <v>612</v>
      </c>
      <c r="G203" s="2"/>
    </row>
    <row r="204" spans="1:7" x14ac:dyDescent="0.25">
      <c r="A204" s="112">
        <v>142</v>
      </c>
      <c r="B204" s="110" t="s">
        <v>857</v>
      </c>
      <c r="C204" s="68" t="s">
        <v>621</v>
      </c>
      <c r="D204" s="104" t="s">
        <v>622</v>
      </c>
      <c r="E204" s="2" t="s">
        <v>647</v>
      </c>
      <c r="F204" s="2" t="s">
        <v>604</v>
      </c>
      <c r="G204" s="2" t="s">
        <v>576</v>
      </c>
    </row>
    <row r="205" spans="1:7" x14ac:dyDescent="0.25">
      <c r="A205" s="112">
        <v>143</v>
      </c>
      <c r="B205" s="110" t="s">
        <v>858</v>
      </c>
      <c r="C205" s="68" t="s">
        <v>614</v>
      </c>
      <c r="D205" s="104" t="s">
        <v>582</v>
      </c>
      <c r="E205" s="2" t="s">
        <v>859</v>
      </c>
      <c r="F205" s="2" t="s">
        <v>599</v>
      </c>
      <c r="G205" s="2"/>
    </row>
    <row r="206" spans="1:7" x14ac:dyDescent="0.25">
      <c r="A206" s="112">
        <v>144</v>
      </c>
      <c r="B206" s="110" t="s">
        <v>860</v>
      </c>
      <c r="C206" s="68" t="s">
        <v>592</v>
      </c>
      <c r="D206" s="104" t="s">
        <v>593</v>
      </c>
      <c r="E206" s="2" t="s">
        <v>861</v>
      </c>
      <c r="F206" s="2" t="s">
        <v>604</v>
      </c>
      <c r="G206" s="2" t="s">
        <v>804</v>
      </c>
    </row>
    <row r="207" spans="1:7" x14ac:dyDescent="0.25">
      <c r="A207" s="112">
        <v>145</v>
      </c>
      <c r="B207" s="110" t="s">
        <v>862</v>
      </c>
      <c r="C207" s="68" t="s">
        <v>591</v>
      </c>
      <c r="D207" s="104" t="s">
        <v>579</v>
      </c>
      <c r="E207" s="2" t="s">
        <v>863</v>
      </c>
      <c r="F207" s="2" t="s">
        <v>589</v>
      </c>
      <c r="G207" s="2"/>
    </row>
    <row r="208" spans="1:7" x14ac:dyDescent="0.25">
      <c r="A208" s="112">
        <v>146</v>
      </c>
      <c r="B208" s="110" t="s">
        <v>864</v>
      </c>
      <c r="C208" s="68" t="s">
        <v>592</v>
      </c>
      <c r="D208" s="104" t="s">
        <v>593</v>
      </c>
      <c r="E208" s="2" t="s">
        <v>667</v>
      </c>
      <c r="F208" s="2" t="s">
        <v>604</v>
      </c>
      <c r="G208" s="2" t="s">
        <v>576</v>
      </c>
    </row>
    <row r="209" spans="1:7" x14ac:dyDescent="0.25">
      <c r="A209" s="112"/>
      <c r="B209" s="110" t="s">
        <v>865</v>
      </c>
      <c r="C209" s="68" t="s">
        <v>573</v>
      </c>
      <c r="D209" s="103">
        <v>1876</v>
      </c>
      <c r="E209" s="2" t="s">
        <v>667</v>
      </c>
      <c r="F209" s="2"/>
      <c r="G209" s="2"/>
    </row>
    <row r="210" spans="1:7" x14ac:dyDescent="0.25">
      <c r="A210" s="112">
        <v>147</v>
      </c>
      <c r="B210" s="110" t="s">
        <v>866</v>
      </c>
      <c r="C210" s="68" t="s">
        <v>578</v>
      </c>
      <c r="D210" s="104" t="s">
        <v>579</v>
      </c>
      <c r="E210" s="2" t="s">
        <v>733</v>
      </c>
      <c r="F210" s="2" t="s">
        <v>589</v>
      </c>
      <c r="G210" s="2"/>
    </row>
    <row r="211" spans="1:7" x14ac:dyDescent="0.25">
      <c r="A211" s="112">
        <v>148</v>
      </c>
      <c r="B211" s="110" t="s">
        <v>867</v>
      </c>
      <c r="C211" s="68" t="s">
        <v>628</v>
      </c>
      <c r="D211" s="103">
        <v>1876</v>
      </c>
      <c r="E211" s="2" t="s">
        <v>574</v>
      </c>
      <c r="F211" s="2" t="s">
        <v>575</v>
      </c>
      <c r="G211" s="2" t="s">
        <v>576</v>
      </c>
    </row>
    <row r="212" spans="1:7" x14ac:dyDescent="0.25">
      <c r="A212" s="112">
        <v>149</v>
      </c>
      <c r="B212" s="110" t="s">
        <v>868</v>
      </c>
      <c r="C212" s="68" t="s">
        <v>578</v>
      </c>
      <c r="D212" s="104" t="s">
        <v>579</v>
      </c>
      <c r="E212" s="2" t="s">
        <v>869</v>
      </c>
      <c r="F212" s="2" t="s">
        <v>604</v>
      </c>
      <c r="G212" s="2" t="s">
        <v>576</v>
      </c>
    </row>
    <row r="213" spans="1:7" x14ac:dyDescent="0.25">
      <c r="A213" s="112">
        <v>150</v>
      </c>
      <c r="B213" s="110" t="s">
        <v>870</v>
      </c>
      <c r="C213" s="68" t="s">
        <v>573</v>
      </c>
      <c r="D213" s="103">
        <v>1876</v>
      </c>
      <c r="E213" s="2" t="s">
        <v>871</v>
      </c>
      <c r="F213" s="2" t="s">
        <v>599</v>
      </c>
      <c r="G213" s="2"/>
    </row>
    <row r="214" spans="1:7" x14ac:dyDescent="0.25">
      <c r="A214" s="112"/>
      <c r="B214" s="110" t="s">
        <v>872</v>
      </c>
      <c r="C214" s="68" t="s">
        <v>578</v>
      </c>
      <c r="D214" s="104" t="s">
        <v>579</v>
      </c>
      <c r="E214" s="2" t="s">
        <v>873</v>
      </c>
      <c r="F214" s="2"/>
      <c r="G214" s="2"/>
    </row>
    <row r="215" spans="1:7" x14ac:dyDescent="0.25">
      <c r="A215" s="112">
        <v>151</v>
      </c>
      <c r="B215" s="110" t="s">
        <v>874</v>
      </c>
      <c r="C215" s="68" t="s">
        <v>601</v>
      </c>
      <c r="D215" s="104" t="s">
        <v>602</v>
      </c>
      <c r="E215" s="2" t="s">
        <v>869</v>
      </c>
      <c r="F215" s="2" t="s">
        <v>604</v>
      </c>
      <c r="G215" s="2"/>
    </row>
    <row r="216" spans="1:7" x14ac:dyDescent="0.25">
      <c r="A216" s="112">
        <v>152</v>
      </c>
      <c r="B216" s="110" t="s">
        <v>875</v>
      </c>
      <c r="C216" s="68" t="s">
        <v>578</v>
      </c>
      <c r="D216" s="104" t="s">
        <v>579</v>
      </c>
      <c r="E216" s="2" t="s">
        <v>876</v>
      </c>
      <c r="F216" s="2" t="s">
        <v>599</v>
      </c>
      <c r="G216" s="2"/>
    </row>
    <row r="217" spans="1:7" x14ac:dyDescent="0.25">
      <c r="A217" s="112"/>
      <c r="B217" s="110" t="s">
        <v>875</v>
      </c>
      <c r="C217" s="68" t="s">
        <v>581</v>
      </c>
      <c r="D217" s="104" t="s">
        <v>582</v>
      </c>
      <c r="E217" s="2" t="s">
        <v>876</v>
      </c>
      <c r="F217" s="2"/>
      <c r="G217" s="2"/>
    </row>
    <row r="218" spans="1:7" x14ac:dyDescent="0.25">
      <c r="A218" s="112"/>
      <c r="B218" s="110" t="s">
        <v>875</v>
      </c>
      <c r="C218" s="68" t="s">
        <v>596</v>
      </c>
      <c r="D218" s="104" t="s">
        <v>597</v>
      </c>
      <c r="E218" s="2" t="s">
        <v>876</v>
      </c>
      <c r="F218" s="2"/>
      <c r="G218" s="2"/>
    </row>
    <row r="219" spans="1:7" x14ac:dyDescent="0.25">
      <c r="A219" s="112">
        <v>153</v>
      </c>
      <c r="B219" s="110" t="s">
        <v>877</v>
      </c>
      <c r="C219" s="68" t="s">
        <v>596</v>
      </c>
      <c r="D219" s="104" t="s">
        <v>597</v>
      </c>
      <c r="E219" s="2"/>
      <c r="F219" s="2" t="s">
        <v>612</v>
      </c>
      <c r="G219" s="2"/>
    </row>
    <row r="220" spans="1:7" x14ac:dyDescent="0.25">
      <c r="A220" s="112">
        <v>154</v>
      </c>
      <c r="B220" s="110" t="s">
        <v>878</v>
      </c>
      <c r="C220" s="68" t="s">
        <v>828</v>
      </c>
      <c r="D220" s="20" t="s">
        <v>694</v>
      </c>
      <c r="E220" s="2" t="s">
        <v>879</v>
      </c>
      <c r="F220" s="2" t="s">
        <v>604</v>
      </c>
      <c r="G220" s="2"/>
    </row>
    <row r="221" spans="1:7" x14ac:dyDescent="0.25">
      <c r="A221" s="112"/>
      <c r="B221" s="110" t="s">
        <v>878</v>
      </c>
      <c r="C221" s="68" t="s">
        <v>592</v>
      </c>
      <c r="D221" s="104" t="s">
        <v>593</v>
      </c>
      <c r="E221" s="2" t="s">
        <v>880</v>
      </c>
      <c r="F221" s="2"/>
      <c r="G221" s="2"/>
    </row>
    <row r="222" spans="1:7" x14ac:dyDescent="0.25">
      <c r="A222" s="112">
        <v>155</v>
      </c>
      <c r="B222" s="110" t="s">
        <v>881</v>
      </c>
      <c r="C222" s="68" t="s">
        <v>596</v>
      </c>
      <c r="D222" s="104" t="s">
        <v>597</v>
      </c>
      <c r="E222" s="2" t="s">
        <v>882</v>
      </c>
      <c r="F222" s="2" t="s">
        <v>589</v>
      </c>
      <c r="G222" s="2"/>
    </row>
    <row r="223" spans="1:7" x14ac:dyDescent="0.25">
      <c r="A223" s="112">
        <v>156</v>
      </c>
      <c r="B223" s="110" t="s">
        <v>883</v>
      </c>
      <c r="C223" s="68" t="s">
        <v>601</v>
      </c>
      <c r="D223" s="104" t="s">
        <v>841</v>
      </c>
      <c r="E223" s="2" t="s">
        <v>884</v>
      </c>
      <c r="F223" s="2" t="s">
        <v>604</v>
      </c>
      <c r="G223" s="2"/>
    </row>
    <row r="224" spans="1:7" x14ac:dyDescent="0.25">
      <c r="A224" s="112">
        <v>157</v>
      </c>
      <c r="B224" s="110" t="s">
        <v>885</v>
      </c>
      <c r="C224" s="68" t="s">
        <v>581</v>
      </c>
      <c r="D224" s="104" t="s">
        <v>582</v>
      </c>
      <c r="E224" s="2" t="s">
        <v>886</v>
      </c>
      <c r="F224" s="2" t="s">
        <v>599</v>
      </c>
      <c r="G224" s="2"/>
    </row>
    <row r="225" spans="1:7" x14ac:dyDescent="0.25">
      <c r="A225" s="112">
        <v>158</v>
      </c>
      <c r="B225" s="110" t="s">
        <v>887</v>
      </c>
      <c r="C225" s="68" t="s">
        <v>621</v>
      </c>
      <c r="D225" s="104" t="s">
        <v>622</v>
      </c>
      <c r="E225" s="2" t="s">
        <v>888</v>
      </c>
      <c r="F225" s="2" t="s">
        <v>604</v>
      </c>
      <c r="G225" s="2"/>
    </row>
    <row r="226" spans="1:7" x14ac:dyDescent="0.25">
      <c r="A226" s="112">
        <v>159</v>
      </c>
      <c r="B226" s="110" t="s">
        <v>889</v>
      </c>
      <c r="C226" s="68" t="s">
        <v>614</v>
      </c>
      <c r="D226" s="104" t="s">
        <v>582</v>
      </c>
      <c r="E226" s="2" t="s">
        <v>890</v>
      </c>
      <c r="F226" s="2" t="s">
        <v>589</v>
      </c>
      <c r="G226" s="2"/>
    </row>
    <row r="227" spans="1:7" x14ac:dyDescent="0.25">
      <c r="A227" s="112">
        <v>160</v>
      </c>
      <c r="B227" s="110" t="s">
        <v>891</v>
      </c>
      <c r="C227" s="68" t="s">
        <v>628</v>
      </c>
      <c r="D227" s="103">
        <v>1876</v>
      </c>
      <c r="E227" s="2" t="s">
        <v>574</v>
      </c>
      <c r="F227" s="2" t="s">
        <v>575</v>
      </c>
      <c r="G227" s="2"/>
    </row>
    <row r="228" spans="1:7" x14ac:dyDescent="0.25">
      <c r="A228" s="112">
        <v>161</v>
      </c>
      <c r="B228" s="110" t="s">
        <v>892</v>
      </c>
      <c r="C228" s="68" t="s">
        <v>628</v>
      </c>
      <c r="D228" s="103">
        <v>1876</v>
      </c>
      <c r="E228" s="2" t="s">
        <v>893</v>
      </c>
      <c r="F228" s="2" t="s">
        <v>584</v>
      </c>
      <c r="G228" s="2"/>
    </row>
    <row r="229" spans="1:7" x14ac:dyDescent="0.25">
      <c r="A229" s="112">
        <v>162</v>
      </c>
      <c r="B229" s="110" t="s">
        <v>894</v>
      </c>
      <c r="C229" s="68" t="s">
        <v>578</v>
      </c>
      <c r="D229" s="104" t="s">
        <v>579</v>
      </c>
      <c r="E229" s="2" t="s">
        <v>733</v>
      </c>
      <c r="F229" s="2" t="s">
        <v>589</v>
      </c>
      <c r="G229" s="2"/>
    </row>
    <row r="230" spans="1:7" x14ac:dyDescent="0.25">
      <c r="A230" s="112"/>
      <c r="B230" s="110" t="s">
        <v>894</v>
      </c>
      <c r="C230" s="68" t="s">
        <v>581</v>
      </c>
      <c r="D230" s="104" t="s">
        <v>582</v>
      </c>
      <c r="E230" s="2" t="s">
        <v>733</v>
      </c>
      <c r="F230" s="2"/>
      <c r="G230" s="2"/>
    </row>
    <row r="231" spans="1:7" x14ac:dyDescent="0.25">
      <c r="A231" s="112">
        <v>163</v>
      </c>
      <c r="B231" s="110" t="s">
        <v>895</v>
      </c>
      <c r="C231" s="68" t="s">
        <v>601</v>
      </c>
      <c r="D231" s="104" t="s">
        <v>841</v>
      </c>
      <c r="E231" s="2" t="s">
        <v>896</v>
      </c>
      <c r="F231" s="2" t="s">
        <v>589</v>
      </c>
      <c r="G231" s="2"/>
    </row>
    <row r="232" spans="1:7" x14ac:dyDescent="0.25">
      <c r="A232" s="112">
        <v>164</v>
      </c>
      <c r="B232" s="110" t="s">
        <v>897</v>
      </c>
      <c r="C232" s="68" t="s">
        <v>628</v>
      </c>
      <c r="D232" s="103">
        <v>1876</v>
      </c>
      <c r="E232" s="2" t="s">
        <v>744</v>
      </c>
      <c r="F232" s="2" t="s">
        <v>589</v>
      </c>
      <c r="G232" s="2"/>
    </row>
    <row r="233" spans="1:7" x14ac:dyDescent="0.25">
      <c r="A233" s="112">
        <v>165</v>
      </c>
      <c r="B233" s="110" t="s">
        <v>898</v>
      </c>
      <c r="C233" s="68" t="s">
        <v>581</v>
      </c>
      <c r="D233" s="104" t="s">
        <v>582</v>
      </c>
      <c r="E233" s="2"/>
      <c r="F233" s="2" t="s">
        <v>612</v>
      </c>
      <c r="G233" s="2" t="s">
        <v>804</v>
      </c>
    </row>
    <row r="234" spans="1:7" x14ac:dyDescent="0.25">
      <c r="A234" s="112"/>
      <c r="B234" s="110" t="s">
        <v>898</v>
      </c>
      <c r="C234" s="68" t="s">
        <v>592</v>
      </c>
      <c r="D234" s="104" t="s">
        <v>593</v>
      </c>
      <c r="E234" s="2"/>
      <c r="F234" s="2"/>
      <c r="G234" s="2"/>
    </row>
    <row r="235" spans="1:7" x14ac:dyDescent="0.25">
      <c r="A235" s="112">
        <v>166</v>
      </c>
      <c r="B235" s="110" t="s">
        <v>899</v>
      </c>
      <c r="C235" s="68" t="s">
        <v>581</v>
      </c>
      <c r="D235" s="104" t="s">
        <v>582</v>
      </c>
      <c r="E235" s="2"/>
      <c r="F235" s="2" t="s">
        <v>612</v>
      </c>
      <c r="G235" s="2"/>
    </row>
    <row r="236" spans="1:7" x14ac:dyDescent="0.25">
      <c r="A236" s="112">
        <v>167</v>
      </c>
      <c r="B236" s="110" t="s">
        <v>900</v>
      </c>
      <c r="C236" s="68" t="s">
        <v>628</v>
      </c>
      <c r="D236" s="103">
        <v>1876</v>
      </c>
      <c r="E236" s="2" t="s">
        <v>901</v>
      </c>
      <c r="F236" s="2" t="s">
        <v>599</v>
      </c>
      <c r="G236" s="2"/>
    </row>
    <row r="237" spans="1:7" x14ac:dyDescent="0.25">
      <c r="A237" s="112"/>
      <c r="B237" s="110" t="s">
        <v>902</v>
      </c>
      <c r="C237" s="68" t="s">
        <v>586</v>
      </c>
      <c r="D237" s="104" t="s">
        <v>587</v>
      </c>
      <c r="E237" s="2" t="s">
        <v>903</v>
      </c>
      <c r="F237" s="2"/>
      <c r="G237" s="2"/>
    </row>
    <row r="238" spans="1:7" x14ac:dyDescent="0.25">
      <c r="A238" s="112">
        <v>168</v>
      </c>
      <c r="B238" s="110" t="s">
        <v>904</v>
      </c>
      <c r="C238" s="68" t="s">
        <v>573</v>
      </c>
      <c r="D238" s="103">
        <v>1876</v>
      </c>
      <c r="E238" s="2" t="s">
        <v>574</v>
      </c>
      <c r="F238" s="2" t="s">
        <v>575</v>
      </c>
      <c r="G238" s="2"/>
    </row>
    <row r="239" spans="1:7" x14ac:dyDescent="0.25">
      <c r="A239" s="112"/>
      <c r="B239" s="110" t="s">
        <v>905</v>
      </c>
      <c r="C239" s="68" t="s">
        <v>591</v>
      </c>
      <c r="D239" s="104" t="s">
        <v>579</v>
      </c>
      <c r="E239" s="2" t="s">
        <v>906</v>
      </c>
      <c r="F239" s="2" t="s">
        <v>589</v>
      </c>
      <c r="G239" s="2"/>
    </row>
    <row r="240" spans="1:7" x14ac:dyDescent="0.25">
      <c r="A240" s="112">
        <v>169</v>
      </c>
      <c r="B240" s="110" t="s">
        <v>907</v>
      </c>
      <c r="C240" s="68" t="s">
        <v>578</v>
      </c>
      <c r="D240" s="104" t="s">
        <v>579</v>
      </c>
      <c r="E240" s="2" t="s">
        <v>908</v>
      </c>
      <c r="F240" s="2" t="s">
        <v>589</v>
      </c>
      <c r="G240" s="2" t="s">
        <v>576</v>
      </c>
    </row>
    <row r="241" spans="1:7" x14ac:dyDescent="0.25">
      <c r="A241" s="112"/>
      <c r="B241" s="110" t="s">
        <v>909</v>
      </c>
      <c r="C241" s="68" t="s">
        <v>628</v>
      </c>
      <c r="D241" s="103">
        <v>1876</v>
      </c>
      <c r="E241" s="2" t="s">
        <v>574</v>
      </c>
      <c r="F241" s="2"/>
      <c r="G241" s="2" t="s">
        <v>576</v>
      </c>
    </row>
    <row r="242" spans="1:7" x14ac:dyDescent="0.25">
      <c r="A242" s="112">
        <v>170</v>
      </c>
      <c r="B242" s="110" t="s">
        <v>910</v>
      </c>
      <c r="C242" s="68" t="s">
        <v>573</v>
      </c>
      <c r="D242" s="103">
        <v>1876</v>
      </c>
      <c r="E242" s="2" t="s">
        <v>911</v>
      </c>
      <c r="F242" s="2" t="s">
        <v>604</v>
      </c>
      <c r="G242" s="2"/>
    </row>
    <row r="243" spans="1:7" x14ac:dyDescent="0.25">
      <c r="A243" s="112">
        <v>171</v>
      </c>
      <c r="B243" s="110" t="s">
        <v>912</v>
      </c>
      <c r="C243" s="68" t="s">
        <v>601</v>
      </c>
      <c r="D243" s="104" t="s">
        <v>841</v>
      </c>
      <c r="E243" s="2" t="s">
        <v>913</v>
      </c>
      <c r="F243" s="2" t="s">
        <v>604</v>
      </c>
      <c r="G243" s="2" t="s">
        <v>576</v>
      </c>
    </row>
    <row r="244" spans="1:7" x14ac:dyDescent="0.25">
      <c r="A244" s="112"/>
      <c r="B244" s="110" t="s">
        <v>912</v>
      </c>
      <c r="C244" s="68" t="s">
        <v>608</v>
      </c>
      <c r="D244" s="104" t="s">
        <v>609</v>
      </c>
      <c r="E244" s="2" t="s">
        <v>913</v>
      </c>
      <c r="F244" s="2"/>
      <c r="G244" s="2"/>
    </row>
    <row r="245" spans="1:7" x14ac:dyDescent="0.25">
      <c r="A245" s="112"/>
      <c r="B245" s="110" t="s">
        <v>912</v>
      </c>
      <c r="C245" s="68" t="s">
        <v>592</v>
      </c>
      <c r="D245" s="104" t="s">
        <v>593</v>
      </c>
      <c r="E245" s="2" t="s">
        <v>913</v>
      </c>
      <c r="F245" s="2"/>
      <c r="G245" s="2"/>
    </row>
    <row r="246" spans="1:7" x14ac:dyDescent="0.25">
      <c r="A246" s="112">
        <v>172</v>
      </c>
      <c r="B246" s="110" t="s">
        <v>914</v>
      </c>
      <c r="C246" s="68" t="s">
        <v>601</v>
      </c>
      <c r="D246" s="104" t="s">
        <v>841</v>
      </c>
      <c r="E246" s="2" t="s">
        <v>915</v>
      </c>
      <c r="F246" s="2" t="s">
        <v>589</v>
      </c>
      <c r="G246" s="2"/>
    </row>
    <row r="247" spans="1:7" x14ac:dyDescent="0.25">
      <c r="A247" s="112"/>
      <c r="B247" s="110" t="s">
        <v>916</v>
      </c>
      <c r="C247" s="68" t="s">
        <v>581</v>
      </c>
      <c r="D247" s="104" t="s">
        <v>582</v>
      </c>
      <c r="E247" s="2"/>
      <c r="F247" s="2" t="s">
        <v>612</v>
      </c>
      <c r="G247" s="2"/>
    </row>
    <row r="248" spans="1:7" x14ac:dyDescent="0.25">
      <c r="A248" s="112">
        <v>173</v>
      </c>
      <c r="B248" s="110" t="s">
        <v>917</v>
      </c>
      <c r="C248" s="68" t="s">
        <v>581</v>
      </c>
      <c r="D248" s="104" t="s">
        <v>582</v>
      </c>
      <c r="E248" s="2" t="s">
        <v>574</v>
      </c>
      <c r="F248" s="2" t="s">
        <v>575</v>
      </c>
      <c r="G248" s="2" t="s">
        <v>576</v>
      </c>
    </row>
    <row r="249" spans="1:7" x14ac:dyDescent="0.25">
      <c r="A249" s="112">
        <v>174</v>
      </c>
      <c r="B249" s="110" t="s">
        <v>918</v>
      </c>
      <c r="C249" s="68" t="s">
        <v>618</v>
      </c>
      <c r="D249" s="104" t="s">
        <v>619</v>
      </c>
      <c r="E249" s="2" t="s">
        <v>778</v>
      </c>
      <c r="F249" s="2" t="s">
        <v>604</v>
      </c>
      <c r="G249" s="2" t="s">
        <v>576</v>
      </c>
    </row>
    <row r="250" spans="1:7" x14ac:dyDescent="0.25">
      <c r="A250" s="112">
        <v>175</v>
      </c>
      <c r="B250" s="110" t="s">
        <v>919</v>
      </c>
      <c r="C250" s="68" t="s">
        <v>628</v>
      </c>
      <c r="D250" s="103">
        <v>1876</v>
      </c>
      <c r="E250" s="2" t="s">
        <v>574</v>
      </c>
      <c r="F250" s="2" t="s">
        <v>575</v>
      </c>
      <c r="G250" s="2"/>
    </row>
    <row r="251" spans="1:7" x14ac:dyDescent="0.25">
      <c r="A251" s="112"/>
      <c r="B251" s="110" t="s">
        <v>919</v>
      </c>
      <c r="C251" s="68" t="s">
        <v>621</v>
      </c>
      <c r="D251" s="104" t="s">
        <v>622</v>
      </c>
      <c r="E251" s="2" t="s">
        <v>574</v>
      </c>
      <c r="F251" s="2"/>
      <c r="G251" s="2"/>
    </row>
    <row r="252" spans="1:7" x14ac:dyDescent="0.25">
      <c r="A252" s="112">
        <v>176</v>
      </c>
      <c r="B252" s="110" t="s">
        <v>920</v>
      </c>
      <c r="C252" s="68" t="s">
        <v>608</v>
      </c>
      <c r="D252" s="104" t="s">
        <v>609</v>
      </c>
      <c r="E252" s="2" t="s">
        <v>691</v>
      </c>
      <c r="F252" s="2" t="s">
        <v>604</v>
      </c>
      <c r="G252" s="2" t="s">
        <v>576</v>
      </c>
    </row>
    <row r="253" spans="1:7" x14ac:dyDescent="0.25">
      <c r="A253" s="112">
        <v>177</v>
      </c>
      <c r="B253" s="110" t="s">
        <v>921</v>
      </c>
      <c r="C253" s="68" t="s">
        <v>828</v>
      </c>
      <c r="D253" s="20" t="s">
        <v>694</v>
      </c>
      <c r="E253" s="2" t="s">
        <v>922</v>
      </c>
      <c r="F253" s="2" t="s">
        <v>604</v>
      </c>
      <c r="G253" s="2"/>
    </row>
    <row r="254" spans="1:7" x14ac:dyDescent="0.25">
      <c r="A254" s="112">
        <v>178</v>
      </c>
      <c r="B254" s="110" t="s">
        <v>923</v>
      </c>
      <c r="C254" s="68" t="s">
        <v>601</v>
      </c>
      <c r="D254" s="104" t="s">
        <v>841</v>
      </c>
      <c r="E254" s="2" t="s">
        <v>924</v>
      </c>
      <c r="F254" s="2" t="s">
        <v>604</v>
      </c>
      <c r="G254" s="2"/>
    </row>
    <row r="255" spans="1:7" x14ac:dyDescent="0.25">
      <c r="A255" s="112">
        <v>179</v>
      </c>
      <c r="B255" s="110" t="s">
        <v>925</v>
      </c>
      <c r="C255" s="2" t="s">
        <v>693</v>
      </c>
      <c r="D255" s="20" t="s">
        <v>694</v>
      </c>
      <c r="E255" s="2" t="s">
        <v>667</v>
      </c>
      <c r="F255" s="2" t="s">
        <v>604</v>
      </c>
      <c r="G255" s="2"/>
    </row>
    <row r="256" spans="1:7" x14ac:dyDescent="0.25">
      <c r="A256" s="112">
        <v>180</v>
      </c>
      <c r="B256" s="110" t="s">
        <v>926</v>
      </c>
      <c r="C256" s="68" t="s">
        <v>601</v>
      </c>
      <c r="D256" s="104" t="s">
        <v>602</v>
      </c>
      <c r="E256" s="2"/>
      <c r="F256" s="2" t="s">
        <v>612</v>
      </c>
      <c r="G256" s="2"/>
    </row>
    <row r="257" spans="1:7" x14ac:dyDescent="0.25">
      <c r="A257" s="112">
        <v>181</v>
      </c>
      <c r="B257" s="110" t="s">
        <v>927</v>
      </c>
      <c r="C257" s="68" t="s">
        <v>586</v>
      </c>
      <c r="D257" s="104" t="s">
        <v>587</v>
      </c>
      <c r="E257" s="2" t="s">
        <v>928</v>
      </c>
      <c r="F257" s="2" t="s">
        <v>604</v>
      </c>
      <c r="G257" s="2" t="s">
        <v>576</v>
      </c>
    </row>
    <row r="258" spans="1:7" x14ac:dyDescent="0.25">
      <c r="A258" s="112"/>
      <c r="B258" s="110" t="s">
        <v>927</v>
      </c>
      <c r="C258" s="2" t="s">
        <v>693</v>
      </c>
      <c r="D258" s="20" t="s">
        <v>694</v>
      </c>
      <c r="E258" s="2" t="s">
        <v>928</v>
      </c>
      <c r="F258" s="2"/>
      <c r="G258" s="2"/>
    </row>
    <row r="259" spans="1:7" x14ac:dyDescent="0.25">
      <c r="A259" s="112">
        <v>182</v>
      </c>
      <c r="B259" s="110" t="s">
        <v>929</v>
      </c>
      <c r="C259" s="68" t="s">
        <v>578</v>
      </c>
      <c r="D259" s="104" t="s">
        <v>579</v>
      </c>
      <c r="E259" s="2" t="s">
        <v>930</v>
      </c>
      <c r="F259" s="2" t="s">
        <v>599</v>
      </c>
      <c r="G259" s="2" t="s">
        <v>576</v>
      </c>
    </row>
    <row r="260" spans="1:7" x14ac:dyDescent="0.25">
      <c r="A260" s="112">
        <v>183</v>
      </c>
      <c r="B260" s="110" t="s">
        <v>931</v>
      </c>
      <c r="C260" s="68" t="s">
        <v>601</v>
      </c>
      <c r="D260" s="104" t="s">
        <v>841</v>
      </c>
      <c r="E260" s="2" t="s">
        <v>932</v>
      </c>
      <c r="F260" s="2" t="s">
        <v>604</v>
      </c>
      <c r="G260" s="2"/>
    </row>
    <row r="261" spans="1:7" x14ac:dyDescent="0.25">
      <c r="A261" s="112"/>
      <c r="B261" s="110" t="s">
        <v>931</v>
      </c>
      <c r="C261" s="68" t="s">
        <v>586</v>
      </c>
      <c r="D261" s="104" t="s">
        <v>587</v>
      </c>
      <c r="E261" s="2" t="s">
        <v>932</v>
      </c>
      <c r="F261" s="2"/>
      <c r="G261" s="2"/>
    </row>
    <row r="262" spans="1:7" x14ac:dyDescent="0.25">
      <c r="A262" s="112"/>
      <c r="B262" s="110" t="s">
        <v>931</v>
      </c>
      <c r="C262" s="68" t="s">
        <v>592</v>
      </c>
      <c r="D262" s="104" t="s">
        <v>593</v>
      </c>
      <c r="E262" s="2" t="s">
        <v>932</v>
      </c>
      <c r="F262" s="2"/>
      <c r="G262" s="2"/>
    </row>
    <row r="263" spans="1:7" x14ac:dyDescent="0.25">
      <c r="A263" s="112"/>
      <c r="B263" s="110" t="s">
        <v>933</v>
      </c>
      <c r="C263" s="68" t="s">
        <v>828</v>
      </c>
      <c r="D263" s="20" t="s">
        <v>694</v>
      </c>
      <c r="E263" s="2" t="s">
        <v>932</v>
      </c>
      <c r="F263" s="2"/>
      <c r="G263" s="2"/>
    </row>
    <row r="264" spans="1:7" x14ac:dyDescent="0.25">
      <c r="A264" s="112">
        <v>184</v>
      </c>
      <c r="B264" s="110" t="s">
        <v>934</v>
      </c>
      <c r="C264" s="68" t="s">
        <v>578</v>
      </c>
      <c r="D264" s="104" t="s">
        <v>579</v>
      </c>
      <c r="E264" s="2" t="s">
        <v>935</v>
      </c>
      <c r="F264" s="2" t="s">
        <v>604</v>
      </c>
      <c r="G264" s="2" t="s">
        <v>576</v>
      </c>
    </row>
    <row r="265" spans="1:7" x14ac:dyDescent="0.25">
      <c r="A265" s="112">
        <v>185</v>
      </c>
      <c r="B265" s="110" t="s">
        <v>936</v>
      </c>
      <c r="C265" s="68" t="s">
        <v>592</v>
      </c>
      <c r="D265" s="104" t="s">
        <v>593</v>
      </c>
      <c r="E265" s="2" t="s">
        <v>574</v>
      </c>
      <c r="F265" s="2" t="s">
        <v>575</v>
      </c>
      <c r="G265" s="2"/>
    </row>
    <row r="266" spans="1:7" x14ac:dyDescent="0.25">
      <c r="A266" s="112"/>
      <c r="B266" s="110" t="s">
        <v>937</v>
      </c>
      <c r="C266" s="68" t="s">
        <v>621</v>
      </c>
      <c r="D266" s="104" t="s">
        <v>622</v>
      </c>
      <c r="E266" s="2" t="s">
        <v>574</v>
      </c>
      <c r="F266" s="2"/>
      <c r="G266" s="2"/>
    </row>
    <row r="267" spans="1:7" x14ac:dyDescent="0.25">
      <c r="A267" s="112">
        <v>186</v>
      </c>
      <c r="B267" s="110" t="s">
        <v>938</v>
      </c>
      <c r="C267" s="68" t="s">
        <v>628</v>
      </c>
      <c r="D267" s="103">
        <v>1876</v>
      </c>
      <c r="E267" s="2" t="s">
        <v>939</v>
      </c>
      <c r="F267" s="2" t="s">
        <v>589</v>
      </c>
      <c r="G267" s="2" t="s">
        <v>576</v>
      </c>
    </row>
    <row r="268" spans="1:7" x14ac:dyDescent="0.25">
      <c r="A268" s="112"/>
      <c r="B268" s="110" t="s">
        <v>940</v>
      </c>
      <c r="C268" s="68" t="s">
        <v>621</v>
      </c>
      <c r="D268" s="104" t="s">
        <v>622</v>
      </c>
      <c r="E268" s="2" t="s">
        <v>939</v>
      </c>
      <c r="F268" s="2"/>
      <c r="G268" s="2" t="s">
        <v>576</v>
      </c>
    </row>
    <row r="269" spans="1:7" x14ac:dyDescent="0.25">
      <c r="A269" s="112">
        <v>187</v>
      </c>
      <c r="B269" s="110" t="s">
        <v>941</v>
      </c>
      <c r="C269" s="68" t="s">
        <v>614</v>
      </c>
      <c r="D269" s="104" t="s">
        <v>582</v>
      </c>
      <c r="E269" s="2" t="s">
        <v>698</v>
      </c>
      <c r="F269" s="2" t="s">
        <v>589</v>
      </c>
      <c r="G269" s="2"/>
    </row>
    <row r="270" spans="1:7" x14ac:dyDescent="0.25">
      <c r="A270" s="112">
        <v>188</v>
      </c>
      <c r="B270" s="110" t="s">
        <v>942</v>
      </c>
      <c r="C270" s="68" t="s">
        <v>586</v>
      </c>
      <c r="D270" s="104" t="s">
        <v>587</v>
      </c>
      <c r="E270" s="2" t="s">
        <v>574</v>
      </c>
      <c r="F270" s="2" t="s">
        <v>575</v>
      </c>
      <c r="G270" s="2" t="s">
        <v>576</v>
      </c>
    </row>
    <row r="271" spans="1:7" x14ac:dyDescent="0.25">
      <c r="A271" s="112">
        <v>189</v>
      </c>
      <c r="B271" s="110" t="s">
        <v>943</v>
      </c>
      <c r="C271" s="68" t="s">
        <v>614</v>
      </c>
      <c r="D271" s="104" t="s">
        <v>582</v>
      </c>
      <c r="E271" s="2"/>
      <c r="F271" s="2" t="s">
        <v>612</v>
      </c>
      <c r="G271" s="2"/>
    </row>
    <row r="272" spans="1:7" x14ac:dyDescent="0.25">
      <c r="A272" s="112">
        <v>190</v>
      </c>
      <c r="B272" s="110" t="s">
        <v>944</v>
      </c>
      <c r="C272" s="68" t="s">
        <v>608</v>
      </c>
      <c r="D272" s="104" t="s">
        <v>609</v>
      </c>
      <c r="E272" s="2" t="s">
        <v>945</v>
      </c>
      <c r="F272" s="2" t="s">
        <v>604</v>
      </c>
      <c r="G272" s="2"/>
    </row>
    <row r="273" spans="1:7" x14ac:dyDescent="0.25">
      <c r="A273" s="112"/>
      <c r="B273" s="110" t="s">
        <v>946</v>
      </c>
      <c r="C273" s="68" t="s">
        <v>828</v>
      </c>
      <c r="D273" s="20" t="s">
        <v>694</v>
      </c>
      <c r="E273" s="2" t="s">
        <v>922</v>
      </c>
      <c r="F273" s="2"/>
      <c r="G273" s="2"/>
    </row>
    <row r="274" spans="1:7" x14ac:dyDescent="0.25">
      <c r="A274" s="112">
        <v>191</v>
      </c>
      <c r="B274" s="110" t="s">
        <v>947</v>
      </c>
      <c r="C274" s="68" t="s">
        <v>628</v>
      </c>
      <c r="D274" s="103">
        <v>1876</v>
      </c>
      <c r="E274" s="2" t="s">
        <v>948</v>
      </c>
      <c r="F274" s="2" t="s">
        <v>589</v>
      </c>
      <c r="G274" s="2"/>
    </row>
    <row r="275" spans="1:7" x14ac:dyDescent="0.25">
      <c r="A275" s="112">
        <v>192</v>
      </c>
      <c r="B275" s="110" t="s">
        <v>949</v>
      </c>
      <c r="C275" s="68" t="s">
        <v>601</v>
      </c>
      <c r="D275" s="104" t="s">
        <v>602</v>
      </c>
      <c r="E275" s="2" t="s">
        <v>603</v>
      </c>
      <c r="F275" s="2" t="s">
        <v>604</v>
      </c>
      <c r="G275" s="2" t="s">
        <v>576</v>
      </c>
    </row>
    <row r="276" spans="1:7" x14ac:dyDescent="0.25">
      <c r="A276" s="112"/>
      <c r="B276" s="110" t="s">
        <v>949</v>
      </c>
      <c r="C276" s="68" t="s">
        <v>586</v>
      </c>
      <c r="D276" s="104" t="s">
        <v>587</v>
      </c>
      <c r="E276" s="2" t="s">
        <v>603</v>
      </c>
      <c r="F276" s="2"/>
      <c r="G276" s="2"/>
    </row>
    <row r="277" spans="1:7" x14ac:dyDescent="0.25">
      <c r="A277" s="112">
        <v>193</v>
      </c>
      <c r="B277" s="110" t="s">
        <v>950</v>
      </c>
      <c r="C277" s="68" t="s">
        <v>601</v>
      </c>
      <c r="D277" s="104" t="s">
        <v>841</v>
      </c>
      <c r="E277" s="2" t="s">
        <v>951</v>
      </c>
      <c r="F277" s="2" t="s">
        <v>604</v>
      </c>
      <c r="G277" s="2" t="s">
        <v>576</v>
      </c>
    </row>
    <row r="278" spans="1:7" x14ac:dyDescent="0.25">
      <c r="A278" s="112"/>
      <c r="B278" s="110" t="s">
        <v>950</v>
      </c>
      <c r="C278" s="68" t="s">
        <v>608</v>
      </c>
      <c r="D278" s="104" t="s">
        <v>609</v>
      </c>
      <c r="E278" s="2" t="s">
        <v>951</v>
      </c>
      <c r="F278" s="2"/>
      <c r="G278" s="2"/>
    </row>
    <row r="279" spans="1:7" x14ac:dyDescent="0.25">
      <c r="A279" s="112"/>
      <c r="B279" s="110" t="s">
        <v>950</v>
      </c>
      <c r="C279" s="68" t="s">
        <v>601</v>
      </c>
      <c r="D279" s="104" t="s">
        <v>602</v>
      </c>
      <c r="E279" s="2" t="s">
        <v>951</v>
      </c>
      <c r="F279" s="2"/>
      <c r="G279" s="2"/>
    </row>
    <row r="280" spans="1:7" x14ac:dyDescent="0.25">
      <c r="A280" s="112"/>
      <c r="B280" s="110" t="s">
        <v>950</v>
      </c>
      <c r="C280" s="2" t="s">
        <v>693</v>
      </c>
      <c r="D280" s="20" t="s">
        <v>694</v>
      </c>
      <c r="E280" s="2"/>
      <c r="F280" s="2"/>
      <c r="G280" s="2"/>
    </row>
    <row r="281" spans="1:7" x14ac:dyDescent="0.25">
      <c r="A281" s="112">
        <v>194</v>
      </c>
      <c r="B281" s="110" t="s">
        <v>952</v>
      </c>
      <c r="C281" s="68" t="s">
        <v>621</v>
      </c>
      <c r="D281" s="104" t="s">
        <v>622</v>
      </c>
      <c r="E281" s="2"/>
      <c r="F281" s="2" t="s">
        <v>612</v>
      </c>
      <c r="G281" s="2"/>
    </row>
    <row r="282" spans="1:7" x14ac:dyDescent="0.25">
      <c r="A282" s="112">
        <v>195</v>
      </c>
      <c r="B282" s="110" t="s">
        <v>953</v>
      </c>
      <c r="C282" s="68" t="s">
        <v>591</v>
      </c>
      <c r="D282" s="104" t="s">
        <v>579</v>
      </c>
      <c r="E282" s="2" t="s">
        <v>574</v>
      </c>
      <c r="F282" s="2" t="s">
        <v>575</v>
      </c>
      <c r="G282" s="2" t="s">
        <v>576</v>
      </c>
    </row>
    <row r="283" spans="1:7" x14ac:dyDescent="0.25">
      <c r="A283" s="112">
        <v>196</v>
      </c>
      <c r="B283" s="110" t="s">
        <v>954</v>
      </c>
      <c r="C283" s="68" t="s">
        <v>614</v>
      </c>
      <c r="D283" s="104" t="s">
        <v>582</v>
      </c>
      <c r="E283" s="2" t="s">
        <v>955</v>
      </c>
      <c r="F283" s="2" t="s">
        <v>599</v>
      </c>
      <c r="G283" s="2"/>
    </row>
    <row r="284" spans="1:7" x14ac:dyDescent="0.25">
      <c r="A284" s="112">
        <v>197</v>
      </c>
      <c r="B284" s="110" t="s">
        <v>956</v>
      </c>
      <c r="C284" s="68" t="s">
        <v>578</v>
      </c>
      <c r="D284" s="104" t="s">
        <v>579</v>
      </c>
      <c r="E284" s="2" t="s">
        <v>574</v>
      </c>
      <c r="F284" s="2" t="s">
        <v>575</v>
      </c>
      <c r="G284" s="2" t="s">
        <v>576</v>
      </c>
    </row>
    <row r="285" spans="1:7" x14ac:dyDescent="0.25">
      <c r="A285" s="112">
        <v>198</v>
      </c>
      <c r="B285" s="110" t="s">
        <v>957</v>
      </c>
      <c r="C285" s="68" t="s">
        <v>606</v>
      </c>
      <c r="D285" s="104" t="s">
        <v>607</v>
      </c>
      <c r="E285" s="2" t="s">
        <v>647</v>
      </c>
      <c r="F285" s="2" t="s">
        <v>604</v>
      </c>
      <c r="G285" s="2" t="s">
        <v>576</v>
      </c>
    </row>
    <row r="286" spans="1:7" x14ac:dyDescent="0.25">
      <c r="A286" s="112"/>
      <c r="B286" s="110" t="s">
        <v>957</v>
      </c>
      <c r="C286" s="2" t="s">
        <v>693</v>
      </c>
      <c r="D286" s="20" t="s">
        <v>694</v>
      </c>
      <c r="E286" s="2" t="s">
        <v>647</v>
      </c>
      <c r="F286" s="2"/>
      <c r="G286" s="2"/>
    </row>
    <row r="287" spans="1:7" x14ac:dyDescent="0.25">
      <c r="A287" s="112">
        <v>199</v>
      </c>
      <c r="B287" s="110" t="s">
        <v>958</v>
      </c>
      <c r="C287" s="68" t="s">
        <v>621</v>
      </c>
      <c r="D287" s="104" t="s">
        <v>622</v>
      </c>
      <c r="E287" s="2" t="s">
        <v>574</v>
      </c>
      <c r="F287" s="2" t="s">
        <v>575</v>
      </c>
      <c r="G287" s="2"/>
    </row>
    <row r="288" spans="1:7" x14ac:dyDescent="0.25">
      <c r="A288" s="112">
        <v>200</v>
      </c>
      <c r="B288" s="110" t="s">
        <v>959</v>
      </c>
      <c r="C288" s="68" t="s">
        <v>586</v>
      </c>
      <c r="D288" s="104" t="s">
        <v>587</v>
      </c>
      <c r="E288" s="2" t="s">
        <v>960</v>
      </c>
      <c r="F288" s="2" t="s">
        <v>599</v>
      </c>
      <c r="G288" s="2"/>
    </row>
    <row r="289" spans="1:7" x14ac:dyDescent="0.25">
      <c r="A289" s="112">
        <v>201</v>
      </c>
      <c r="B289" s="110" t="s">
        <v>961</v>
      </c>
      <c r="C289" s="68" t="s">
        <v>581</v>
      </c>
      <c r="D289" s="104" t="s">
        <v>582</v>
      </c>
      <c r="E289" s="2"/>
      <c r="F289" s="2" t="s">
        <v>612</v>
      </c>
      <c r="G289" s="2"/>
    </row>
    <row r="290" spans="1:7" x14ac:dyDescent="0.25">
      <c r="A290" s="112"/>
      <c r="B290" s="110" t="s">
        <v>961</v>
      </c>
      <c r="C290" s="68" t="s">
        <v>592</v>
      </c>
      <c r="D290" s="104" t="s">
        <v>593</v>
      </c>
      <c r="E290" s="2"/>
      <c r="F290" s="2" t="s">
        <v>612</v>
      </c>
      <c r="G290" s="2"/>
    </row>
    <row r="291" spans="1:7" x14ac:dyDescent="0.25">
      <c r="A291" s="112">
        <v>202</v>
      </c>
      <c r="B291" s="110" t="s">
        <v>962</v>
      </c>
      <c r="C291" s="68" t="s">
        <v>614</v>
      </c>
      <c r="D291" s="104" t="s">
        <v>582</v>
      </c>
      <c r="E291" s="2"/>
      <c r="F291" s="2" t="s">
        <v>612</v>
      </c>
      <c r="G291" s="2"/>
    </row>
    <row r="292" spans="1:7" x14ac:dyDescent="0.25">
      <c r="A292" s="112">
        <v>203</v>
      </c>
      <c r="B292" s="110" t="s">
        <v>963</v>
      </c>
      <c r="C292" s="68" t="s">
        <v>573</v>
      </c>
      <c r="D292" s="103">
        <v>1876</v>
      </c>
      <c r="E292" s="2" t="s">
        <v>871</v>
      </c>
      <c r="F292" s="2" t="s">
        <v>599</v>
      </c>
      <c r="G292" s="2"/>
    </row>
    <row r="293" spans="1:7" x14ac:dyDescent="0.25">
      <c r="A293" s="112">
        <v>204</v>
      </c>
      <c r="B293" s="110" t="s">
        <v>964</v>
      </c>
      <c r="C293" s="68" t="s">
        <v>618</v>
      </c>
      <c r="D293" s="104" t="s">
        <v>619</v>
      </c>
      <c r="E293" s="2" t="s">
        <v>965</v>
      </c>
      <c r="F293" s="2" t="s">
        <v>575</v>
      </c>
      <c r="G293" s="2" t="s">
        <v>576</v>
      </c>
    </row>
    <row r="294" spans="1:7" x14ac:dyDescent="0.25">
      <c r="A294" s="112">
        <v>205</v>
      </c>
      <c r="B294" s="110" t="s">
        <v>966</v>
      </c>
      <c r="C294" s="68" t="s">
        <v>618</v>
      </c>
      <c r="D294" s="104" t="s">
        <v>619</v>
      </c>
      <c r="E294" s="8" t="s">
        <v>967</v>
      </c>
      <c r="F294" s="8" t="s">
        <v>575</v>
      </c>
      <c r="G294" s="8" t="s">
        <v>576</v>
      </c>
    </row>
    <row r="295" spans="1:7" x14ac:dyDescent="0.25">
      <c r="A295" s="112"/>
      <c r="B295" s="110" t="s">
        <v>968</v>
      </c>
      <c r="C295" s="68" t="s">
        <v>628</v>
      </c>
      <c r="D295" s="103">
        <v>1876</v>
      </c>
      <c r="E295" s="2" t="s">
        <v>574</v>
      </c>
      <c r="F295" s="2"/>
      <c r="G295" s="2" t="s">
        <v>576</v>
      </c>
    </row>
    <row r="296" spans="1:7" x14ac:dyDescent="0.25">
      <c r="A296" s="112">
        <v>206</v>
      </c>
      <c r="B296" s="110" t="s">
        <v>969</v>
      </c>
      <c r="C296" s="68" t="s">
        <v>578</v>
      </c>
      <c r="D296" s="104" t="s">
        <v>579</v>
      </c>
      <c r="E296" s="2" t="s">
        <v>574</v>
      </c>
      <c r="F296" s="2" t="s">
        <v>575</v>
      </c>
      <c r="G296" s="2" t="s">
        <v>576</v>
      </c>
    </row>
    <row r="297" spans="1:7" x14ac:dyDescent="0.25">
      <c r="A297" s="112">
        <v>207</v>
      </c>
      <c r="B297" s="110" t="s">
        <v>970</v>
      </c>
      <c r="C297" s="68" t="s">
        <v>621</v>
      </c>
      <c r="D297" s="104" t="s">
        <v>622</v>
      </c>
      <c r="E297" s="2" t="s">
        <v>971</v>
      </c>
      <c r="F297" s="2" t="s">
        <v>584</v>
      </c>
      <c r="G297" s="2"/>
    </row>
    <row r="298" spans="1:7" x14ac:dyDescent="0.25">
      <c r="A298" s="112">
        <v>208</v>
      </c>
      <c r="B298" s="110" t="s">
        <v>972</v>
      </c>
      <c r="C298" s="68" t="s">
        <v>606</v>
      </c>
      <c r="D298" s="104" t="s">
        <v>607</v>
      </c>
      <c r="E298" s="2" t="s">
        <v>574</v>
      </c>
      <c r="F298" s="2" t="s">
        <v>575</v>
      </c>
      <c r="G298" s="2" t="s">
        <v>576</v>
      </c>
    </row>
    <row r="299" spans="1:7" x14ac:dyDescent="0.25">
      <c r="A299" s="112">
        <v>209</v>
      </c>
      <c r="B299" s="110" t="s">
        <v>973</v>
      </c>
      <c r="C299" s="68" t="s">
        <v>618</v>
      </c>
      <c r="D299" s="104" t="s">
        <v>619</v>
      </c>
      <c r="E299" s="2" t="s">
        <v>778</v>
      </c>
      <c r="F299" s="2" t="s">
        <v>604</v>
      </c>
      <c r="G299" s="2" t="s">
        <v>576</v>
      </c>
    </row>
    <row r="300" spans="1:7" x14ac:dyDescent="0.25">
      <c r="A300" s="112">
        <v>210</v>
      </c>
      <c r="B300" s="110" t="s">
        <v>974</v>
      </c>
      <c r="C300" s="68" t="s">
        <v>608</v>
      </c>
      <c r="D300" s="104" t="s">
        <v>609</v>
      </c>
      <c r="E300" s="2" t="s">
        <v>975</v>
      </c>
      <c r="F300" s="2" t="s">
        <v>604</v>
      </c>
      <c r="G300" s="2"/>
    </row>
    <row r="301" spans="1:7" x14ac:dyDescent="0.25">
      <c r="A301" s="112">
        <v>211</v>
      </c>
      <c r="B301" s="110" t="s">
        <v>976</v>
      </c>
      <c r="C301" s="68" t="s">
        <v>578</v>
      </c>
      <c r="D301" s="104" t="s">
        <v>579</v>
      </c>
      <c r="E301" s="2" t="s">
        <v>977</v>
      </c>
      <c r="F301" s="2" t="s">
        <v>604</v>
      </c>
      <c r="G301" s="2" t="s">
        <v>576</v>
      </c>
    </row>
    <row r="302" spans="1:7" x14ac:dyDescent="0.25">
      <c r="A302" s="112">
        <v>212</v>
      </c>
      <c r="B302" s="110" t="s">
        <v>978</v>
      </c>
      <c r="C302" s="68" t="s">
        <v>578</v>
      </c>
      <c r="D302" s="104" t="s">
        <v>579</v>
      </c>
      <c r="E302" s="2" t="s">
        <v>979</v>
      </c>
      <c r="F302" s="2" t="s">
        <v>604</v>
      </c>
      <c r="G302" s="2" t="s">
        <v>804</v>
      </c>
    </row>
    <row r="303" spans="1:7" x14ac:dyDescent="0.25">
      <c r="A303" s="112">
        <v>213</v>
      </c>
      <c r="B303" s="110" t="s">
        <v>980</v>
      </c>
      <c r="C303" s="68" t="s">
        <v>621</v>
      </c>
      <c r="D303" s="104" t="s">
        <v>622</v>
      </c>
      <c r="E303" s="2" t="s">
        <v>574</v>
      </c>
      <c r="F303" s="2" t="s">
        <v>575</v>
      </c>
      <c r="G303" s="2" t="s">
        <v>576</v>
      </c>
    </row>
    <row r="304" spans="1:7" x14ac:dyDescent="0.25">
      <c r="A304" s="112">
        <v>214</v>
      </c>
      <c r="B304" s="110" t="s">
        <v>981</v>
      </c>
      <c r="C304" s="68" t="s">
        <v>686</v>
      </c>
      <c r="D304" s="104" t="s">
        <v>687</v>
      </c>
      <c r="E304" s="2" t="s">
        <v>982</v>
      </c>
      <c r="F304" s="2" t="s">
        <v>599</v>
      </c>
      <c r="G304" s="2"/>
    </row>
    <row r="305" spans="1:7" x14ac:dyDescent="0.25">
      <c r="A305" s="112">
        <v>215</v>
      </c>
      <c r="B305" s="110" t="s">
        <v>983</v>
      </c>
      <c r="C305" s="68" t="s">
        <v>591</v>
      </c>
      <c r="D305" s="104" t="s">
        <v>579</v>
      </c>
      <c r="E305" s="2" t="s">
        <v>984</v>
      </c>
      <c r="F305" s="2" t="s">
        <v>599</v>
      </c>
      <c r="G305" s="2"/>
    </row>
    <row r="306" spans="1:7" x14ac:dyDescent="0.25">
      <c r="A306" s="112">
        <v>216</v>
      </c>
      <c r="B306" s="110" t="s">
        <v>985</v>
      </c>
      <c r="C306" s="68" t="s">
        <v>578</v>
      </c>
      <c r="D306" s="104" t="s">
        <v>579</v>
      </c>
      <c r="E306" s="2" t="s">
        <v>574</v>
      </c>
      <c r="F306" s="2" t="s">
        <v>575</v>
      </c>
      <c r="G306" s="2" t="s">
        <v>576</v>
      </c>
    </row>
    <row r="307" spans="1:7" x14ac:dyDescent="0.25">
      <c r="A307" s="112"/>
      <c r="B307" s="110" t="s">
        <v>985</v>
      </c>
      <c r="C307" s="68" t="s">
        <v>581</v>
      </c>
      <c r="D307" s="104" t="s">
        <v>582</v>
      </c>
      <c r="E307" s="2" t="s">
        <v>574</v>
      </c>
      <c r="F307" s="2"/>
      <c r="G307" s="2"/>
    </row>
    <row r="308" spans="1:7" x14ac:dyDescent="0.25">
      <c r="A308" s="112">
        <v>217</v>
      </c>
      <c r="B308" s="110" t="s">
        <v>986</v>
      </c>
      <c r="C308" s="68" t="s">
        <v>578</v>
      </c>
      <c r="D308" s="104" t="s">
        <v>579</v>
      </c>
      <c r="E308" s="2" t="s">
        <v>574</v>
      </c>
      <c r="F308" s="2" t="s">
        <v>575</v>
      </c>
      <c r="G308" s="2" t="s">
        <v>576</v>
      </c>
    </row>
    <row r="309" spans="1:7" x14ac:dyDescent="0.25">
      <c r="A309" s="112">
        <v>218</v>
      </c>
      <c r="B309" s="110" t="s">
        <v>987</v>
      </c>
      <c r="C309" s="68" t="s">
        <v>596</v>
      </c>
      <c r="D309" s="104" t="s">
        <v>597</v>
      </c>
      <c r="E309" s="2" t="s">
        <v>574</v>
      </c>
      <c r="F309" s="2" t="s">
        <v>575</v>
      </c>
      <c r="G309" s="2" t="s">
        <v>576</v>
      </c>
    </row>
    <row r="310" spans="1:7" x14ac:dyDescent="0.25">
      <c r="A310" s="112"/>
      <c r="B310" s="110" t="s">
        <v>987</v>
      </c>
      <c r="C310" s="68" t="s">
        <v>578</v>
      </c>
      <c r="D310" s="104" t="s">
        <v>579</v>
      </c>
      <c r="E310" s="2" t="s">
        <v>574</v>
      </c>
      <c r="F310" s="2"/>
      <c r="G310" s="2" t="s">
        <v>576</v>
      </c>
    </row>
    <row r="311" spans="1:7" x14ac:dyDescent="0.25">
      <c r="A311" s="112"/>
      <c r="B311" s="110" t="s">
        <v>987</v>
      </c>
      <c r="C311" s="68" t="s">
        <v>581</v>
      </c>
      <c r="D311" s="104" t="s">
        <v>582</v>
      </c>
      <c r="E311" s="2" t="s">
        <v>574</v>
      </c>
      <c r="F311" s="2"/>
      <c r="G311" s="2"/>
    </row>
    <row r="312" spans="1:7" x14ac:dyDescent="0.25">
      <c r="A312" s="112"/>
      <c r="B312" s="110" t="s">
        <v>987</v>
      </c>
      <c r="C312" s="68" t="s">
        <v>592</v>
      </c>
      <c r="D312" s="104" t="s">
        <v>593</v>
      </c>
      <c r="E312" s="2" t="s">
        <v>574</v>
      </c>
      <c r="F312" s="2"/>
      <c r="G312" s="2"/>
    </row>
    <row r="313" spans="1:7" x14ac:dyDescent="0.25">
      <c r="A313" s="112"/>
      <c r="B313" s="110" t="s">
        <v>987</v>
      </c>
      <c r="C313" s="68" t="s">
        <v>621</v>
      </c>
      <c r="D313" s="104" t="s">
        <v>622</v>
      </c>
      <c r="E313" s="2" t="s">
        <v>988</v>
      </c>
      <c r="F313" s="2"/>
      <c r="G313" s="2" t="s">
        <v>576</v>
      </c>
    </row>
    <row r="314" spans="1:7" x14ac:dyDescent="0.25">
      <c r="A314" s="112">
        <v>219</v>
      </c>
      <c r="B314" s="110" t="s">
        <v>989</v>
      </c>
      <c r="C314" s="68" t="s">
        <v>592</v>
      </c>
      <c r="D314" s="104" t="s">
        <v>593</v>
      </c>
      <c r="E314" s="2" t="s">
        <v>739</v>
      </c>
      <c r="F314" s="2" t="s">
        <v>599</v>
      </c>
      <c r="G314" s="2"/>
    </row>
    <row r="315" spans="1:7" x14ac:dyDescent="0.25">
      <c r="A315" s="112"/>
      <c r="B315" s="110" t="s">
        <v>989</v>
      </c>
      <c r="C315" s="68" t="s">
        <v>591</v>
      </c>
      <c r="D315" s="104" t="s">
        <v>579</v>
      </c>
      <c r="E315" s="2" t="s">
        <v>739</v>
      </c>
      <c r="F315" s="2"/>
      <c r="G315" s="2"/>
    </row>
    <row r="316" spans="1:7" x14ac:dyDescent="0.25">
      <c r="A316" s="112"/>
      <c r="B316" s="110" t="s">
        <v>990</v>
      </c>
      <c r="C316" s="68" t="s">
        <v>628</v>
      </c>
      <c r="D316" s="103">
        <v>1876</v>
      </c>
      <c r="E316" s="2" t="s">
        <v>739</v>
      </c>
      <c r="F316" s="2"/>
      <c r="G316" s="2"/>
    </row>
    <row r="317" spans="1:7" x14ac:dyDescent="0.25">
      <c r="A317" s="112">
        <v>220</v>
      </c>
      <c r="B317" s="110" t="s">
        <v>991</v>
      </c>
      <c r="C317" s="68" t="s">
        <v>706</v>
      </c>
      <c r="D317" s="20" t="s">
        <v>694</v>
      </c>
      <c r="E317" s="2"/>
      <c r="F317" s="2" t="s">
        <v>612</v>
      </c>
      <c r="G317" s="2"/>
    </row>
    <row r="318" spans="1:7" x14ac:dyDescent="0.25">
      <c r="A318" s="112">
        <v>221</v>
      </c>
      <c r="B318" s="110" t="s">
        <v>992</v>
      </c>
      <c r="C318" s="68" t="s">
        <v>591</v>
      </c>
      <c r="D318" s="104" t="s">
        <v>579</v>
      </c>
      <c r="E318" s="2" t="s">
        <v>848</v>
      </c>
      <c r="F318" s="2" t="s">
        <v>599</v>
      </c>
      <c r="G318" s="2"/>
    </row>
    <row r="319" spans="1:7" x14ac:dyDescent="0.25">
      <c r="A319" s="112">
        <v>222</v>
      </c>
      <c r="B319" s="110" t="s">
        <v>993</v>
      </c>
      <c r="C319" s="68" t="s">
        <v>614</v>
      </c>
      <c r="D319" s="104" t="s">
        <v>582</v>
      </c>
      <c r="E319" s="2"/>
      <c r="F319" s="2" t="s">
        <v>612</v>
      </c>
      <c r="G319" s="2"/>
    </row>
    <row r="320" spans="1:7" x14ac:dyDescent="0.25">
      <c r="A320" s="112">
        <v>223</v>
      </c>
      <c r="B320" s="110" t="s">
        <v>994</v>
      </c>
      <c r="C320" s="68" t="s">
        <v>586</v>
      </c>
      <c r="D320" s="104" t="s">
        <v>587</v>
      </c>
      <c r="E320" s="2" t="s">
        <v>574</v>
      </c>
      <c r="F320" s="2" t="s">
        <v>575</v>
      </c>
      <c r="G320" s="2" t="s">
        <v>576</v>
      </c>
    </row>
    <row r="321" spans="1:7" x14ac:dyDescent="0.25">
      <c r="A321" s="112"/>
      <c r="B321" s="110" t="s">
        <v>994</v>
      </c>
      <c r="C321" s="68" t="s">
        <v>591</v>
      </c>
      <c r="D321" s="104" t="s">
        <v>579</v>
      </c>
      <c r="E321" s="2"/>
      <c r="F321" s="2"/>
      <c r="G321" s="2"/>
    </row>
    <row r="322" spans="1:7" x14ac:dyDescent="0.25">
      <c r="A322" s="112">
        <v>224</v>
      </c>
      <c r="B322" s="110" t="s">
        <v>995</v>
      </c>
      <c r="C322" s="68" t="s">
        <v>606</v>
      </c>
      <c r="D322" s="104" t="s">
        <v>705</v>
      </c>
      <c r="E322" s="2" t="s">
        <v>574</v>
      </c>
      <c r="F322" s="2" t="s">
        <v>575</v>
      </c>
      <c r="G322" s="2"/>
    </row>
    <row r="323" spans="1:7" x14ac:dyDescent="0.25">
      <c r="A323" s="112"/>
      <c r="B323" s="110" t="s">
        <v>995</v>
      </c>
      <c r="C323" s="68" t="s">
        <v>608</v>
      </c>
      <c r="D323" s="104" t="s">
        <v>609</v>
      </c>
      <c r="E323" s="2" t="s">
        <v>574</v>
      </c>
      <c r="F323" s="2"/>
      <c r="G323" s="2"/>
    </row>
    <row r="324" spans="1:7" x14ac:dyDescent="0.25">
      <c r="A324" s="112">
        <v>225</v>
      </c>
      <c r="B324" s="110" t="s">
        <v>996</v>
      </c>
      <c r="C324" s="68" t="s">
        <v>828</v>
      </c>
      <c r="D324" s="20" t="s">
        <v>694</v>
      </c>
      <c r="E324" s="2" t="s">
        <v>922</v>
      </c>
      <c r="F324" s="2" t="s">
        <v>604</v>
      </c>
      <c r="G324" s="2"/>
    </row>
    <row r="325" spans="1:7" x14ac:dyDescent="0.25">
      <c r="A325" s="112">
        <v>226</v>
      </c>
      <c r="B325" s="110" t="s">
        <v>997</v>
      </c>
      <c r="C325" s="68" t="s">
        <v>686</v>
      </c>
      <c r="D325" s="104" t="s">
        <v>687</v>
      </c>
      <c r="E325" s="2" t="s">
        <v>998</v>
      </c>
      <c r="F325" s="2" t="s">
        <v>589</v>
      </c>
      <c r="G325" s="2"/>
    </row>
    <row r="326" spans="1:7" x14ac:dyDescent="0.25">
      <c r="A326" s="112">
        <v>227</v>
      </c>
      <c r="B326" s="110" t="s">
        <v>999</v>
      </c>
      <c r="C326" s="68" t="s">
        <v>606</v>
      </c>
      <c r="D326" s="104" t="s">
        <v>607</v>
      </c>
      <c r="E326" s="2" t="s">
        <v>869</v>
      </c>
      <c r="F326" s="2" t="s">
        <v>604</v>
      </c>
      <c r="G326" s="2" t="s">
        <v>576</v>
      </c>
    </row>
    <row r="327" spans="1:7" x14ac:dyDescent="0.25">
      <c r="A327" s="112">
        <v>228</v>
      </c>
      <c r="B327" s="110" t="s">
        <v>1000</v>
      </c>
      <c r="C327" s="68" t="s">
        <v>592</v>
      </c>
      <c r="D327" s="104" t="s">
        <v>593</v>
      </c>
      <c r="E327" s="2"/>
      <c r="F327" s="2" t="s">
        <v>612</v>
      </c>
      <c r="G327" s="2"/>
    </row>
    <row r="328" spans="1:7" x14ac:dyDescent="0.25">
      <c r="A328" s="112">
        <v>229</v>
      </c>
      <c r="B328" s="110" t="s">
        <v>1001</v>
      </c>
      <c r="C328" s="68" t="s">
        <v>586</v>
      </c>
      <c r="D328" s="104" t="s">
        <v>587</v>
      </c>
      <c r="E328" s="2" t="s">
        <v>869</v>
      </c>
      <c r="F328" s="2" t="s">
        <v>604</v>
      </c>
      <c r="G328" s="2"/>
    </row>
    <row r="329" spans="1:7" x14ac:dyDescent="0.25">
      <c r="A329" s="112"/>
      <c r="B329" s="110" t="s">
        <v>1001</v>
      </c>
      <c r="C329" s="68" t="s">
        <v>706</v>
      </c>
      <c r="D329" s="20" t="s">
        <v>694</v>
      </c>
      <c r="E329" s="2"/>
      <c r="F329" s="2"/>
      <c r="G329" s="2"/>
    </row>
    <row r="330" spans="1:7" x14ac:dyDescent="0.25">
      <c r="A330" s="112">
        <v>230</v>
      </c>
      <c r="B330" s="110" t="s">
        <v>1002</v>
      </c>
      <c r="C330" s="68" t="s">
        <v>608</v>
      </c>
      <c r="D330" s="104" t="s">
        <v>609</v>
      </c>
      <c r="E330" s="2" t="s">
        <v>667</v>
      </c>
      <c r="F330" s="2" t="s">
        <v>604</v>
      </c>
      <c r="G330" s="2" t="s">
        <v>576</v>
      </c>
    </row>
    <row r="331" spans="1:7" x14ac:dyDescent="0.25">
      <c r="A331" s="112"/>
      <c r="B331" s="110" t="s">
        <v>1002</v>
      </c>
      <c r="C331" s="68" t="s">
        <v>596</v>
      </c>
      <c r="D331" s="104" t="s">
        <v>597</v>
      </c>
      <c r="E331" s="2" t="s">
        <v>667</v>
      </c>
      <c r="F331" s="2"/>
      <c r="G331" s="2"/>
    </row>
    <row r="332" spans="1:7" x14ac:dyDescent="0.25">
      <c r="A332" s="112">
        <v>231</v>
      </c>
      <c r="B332" s="110" t="s">
        <v>1003</v>
      </c>
      <c r="C332" s="68" t="s">
        <v>581</v>
      </c>
      <c r="D332" s="104" t="s">
        <v>582</v>
      </c>
      <c r="E332" s="2" t="s">
        <v>819</v>
      </c>
      <c r="F332" s="2" t="s">
        <v>599</v>
      </c>
      <c r="G332" s="2"/>
    </row>
    <row r="333" spans="1:7" x14ac:dyDescent="0.25">
      <c r="A333" s="112">
        <v>232</v>
      </c>
      <c r="B333" s="110" t="s">
        <v>1004</v>
      </c>
      <c r="C333" s="68" t="s">
        <v>621</v>
      </c>
      <c r="D333" s="104" t="s">
        <v>622</v>
      </c>
      <c r="E333" s="2" t="s">
        <v>698</v>
      </c>
      <c r="F333" s="2" t="s">
        <v>589</v>
      </c>
      <c r="G333" s="2"/>
    </row>
    <row r="334" spans="1:7" x14ac:dyDescent="0.25">
      <c r="A334" s="112">
        <v>233</v>
      </c>
      <c r="B334" s="110" t="s">
        <v>1005</v>
      </c>
      <c r="C334" s="68" t="s">
        <v>686</v>
      </c>
      <c r="D334" s="104" t="s">
        <v>687</v>
      </c>
      <c r="E334" s="2"/>
      <c r="F334" s="2" t="s">
        <v>612</v>
      </c>
      <c r="G334" s="2"/>
    </row>
    <row r="335" spans="1:7" x14ac:dyDescent="0.25">
      <c r="A335" s="112">
        <v>234</v>
      </c>
      <c r="B335" s="110" t="s">
        <v>1006</v>
      </c>
      <c r="C335" s="68" t="s">
        <v>706</v>
      </c>
      <c r="D335" s="20" t="s">
        <v>694</v>
      </c>
      <c r="E335" s="2"/>
      <c r="F335" s="2" t="s">
        <v>612</v>
      </c>
      <c r="G335" s="2"/>
    </row>
    <row r="336" spans="1:7" x14ac:dyDescent="0.25">
      <c r="A336" s="112">
        <v>235</v>
      </c>
      <c r="B336" s="110" t="s">
        <v>1007</v>
      </c>
      <c r="C336" s="68" t="s">
        <v>596</v>
      </c>
      <c r="D336" s="104" t="s">
        <v>597</v>
      </c>
      <c r="E336" s="2" t="s">
        <v>1008</v>
      </c>
      <c r="F336" s="2" t="s">
        <v>584</v>
      </c>
      <c r="G336" s="2"/>
    </row>
    <row r="337" spans="1:7" x14ac:dyDescent="0.25">
      <c r="A337" s="112"/>
      <c r="B337" s="110" t="s">
        <v>1009</v>
      </c>
      <c r="C337" s="68" t="s">
        <v>591</v>
      </c>
      <c r="D337" s="104" t="s">
        <v>579</v>
      </c>
      <c r="E337" s="2" t="s">
        <v>1008</v>
      </c>
      <c r="F337" s="2"/>
      <c r="G337" s="2" t="s">
        <v>576</v>
      </c>
    </row>
    <row r="338" spans="1:7" x14ac:dyDescent="0.25">
      <c r="A338" s="112">
        <v>236</v>
      </c>
      <c r="B338" s="110" t="s">
        <v>1010</v>
      </c>
      <c r="C338" s="68" t="s">
        <v>706</v>
      </c>
      <c r="D338" s="20" t="s">
        <v>694</v>
      </c>
      <c r="E338" s="2" t="s">
        <v>574</v>
      </c>
      <c r="F338" s="2" t="s">
        <v>575</v>
      </c>
      <c r="G338" s="2"/>
    </row>
    <row r="339" spans="1:7" x14ac:dyDescent="0.25">
      <c r="A339" s="112">
        <v>237</v>
      </c>
      <c r="B339" s="110" t="s">
        <v>1011</v>
      </c>
      <c r="C339" s="68" t="s">
        <v>592</v>
      </c>
      <c r="D339" s="104" t="s">
        <v>593</v>
      </c>
      <c r="E339" s="2" t="s">
        <v>574</v>
      </c>
      <c r="F339" s="2" t="s">
        <v>575</v>
      </c>
      <c r="G339" s="2" t="s">
        <v>576</v>
      </c>
    </row>
    <row r="340" spans="1:7" x14ac:dyDescent="0.25">
      <c r="A340" s="112">
        <v>238</v>
      </c>
      <c r="B340" s="110" t="s">
        <v>1012</v>
      </c>
      <c r="C340" s="68" t="s">
        <v>614</v>
      </c>
      <c r="D340" s="104" t="s">
        <v>582</v>
      </c>
      <c r="E340" s="2"/>
      <c r="F340" s="2" t="s">
        <v>612</v>
      </c>
      <c r="G340" s="2"/>
    </row>
    <row r="341" spans="1:7" x14ac:dyDescent="0.25">
      <c r="A341" s="112">
        <v>239</v>
      </c>
      <c r="B341" s="110" t="s">
        <v>1013</v>
      </c>
      <c r="C341" s="68" t="s">
        <v>614</v>
      </c>
      <c r="D341" s="104" t="s">
        <v>582</v>
      </c>
      <c r="E341" s="2" t="s">
        <v>1014</v>
      </c>
      <c r="F341" s="2" t="s">
        <v>589</v>
      </c>
      <c r="G341" s="2"/>
    </row>
    <row r="342" spans="1:7" x14ac:dyDescent="0.25">
      <c r="A342" s="112">
        <v>240</v>
      </c>
      <c r="B342" s="110" t="s">
        <v>1015</v>
      </c>
      <c r="C342" s="68" t="s">
        <v>581</v>
      </c>
      <c r="D342" s="104" t="s">
        <v>582</v>
      </c>
      <c r="E342" s="2" t="s">
        <v>1016</v>
      </c>
      <c r="F342" s="2" t="s">
        <v>599</v>
      </c>
      <c r="G342" s="2"/>
    </row>
    <row r="343" spans="1:7" x14ac:dyDescent="0.25">
      <c r="A343" s="112">
        <v>241</v>
      </c>
      <c r="B343" s="110" t="s">
        <v>1017</v>
      </c>
      <c r="C343" s="68" t="s">
        <v>578</v>
      </c>
      <c r="D343" s="104" t="s">
        <v>579</v>
      </c>
      <c r="E343" s="2"/>
      <c r="F343" s="2" t="s">
        <v>612</v>
      </c>
      <c r="G343" s="2"/>
    </row>
    <row r="344" spans="1:7" x14ac:dyDescent="0.25">
      <c r="A344" s="112">
        <v>242</v>
      </c>
      <c r="B344" s="110" t="s">
        <v>1018</v>
      </c>
      <c r="C344" s="68" t="s">
        <v>628</v>
      </c>
      <c r="D344" s="103">
        <v>1876</v>
      </c>
      <c r="E344" s="2" t="s">
        <v>1019</v>
      </c>
      <c r="F344" s="2" t="s">
        <v>604</v>
      </c>
      <c r="G344" s="2"/>
    </row>
    <row r="345" spans="1:7" x14ac:dyDescent="0.25">
      <c r="A345" s="112">
        <v>243</v>
      </c>
      <c r="B345" s="110" t="s">
        <v>1020</v>
      </c>
      <c r="C345" s="68" t="s">
        <v>614</v>
      </c>
      <c r="D345" s="104" t="s">
        <v>582</v>
      </c>
      <c r="E345" s="2"/>
      <c r="F345" s="2" t="s">
        <v>612</v>
      </c>
      <c r="G345" s="2"/>
    </row>
    <row r="346" spans="1:7" x14ac:dyDescent="0.25">
      <c r="A346" s="112"/>
      <c r="B346" s="110" t="s">
        <v>1021</v>
      </c>
      <c r="C346" s="68" t="s">
        <v>628</v>
      </c>
      <c r="D346" s="103">
        <v>1876</v>
      </c>
      <c r="E346" s="2"/>
      <c r="F346" s="2" t="s">
        <v>612</v>
      </c>
      <c r="G346" s="2"/>
    </row>
    <row r="347" spans="1:7" x14ac:dyDescent="0.25">
      <c r="A347" s="112">
        <v>244</v>
      </c>
      <c r="B347" s="110" t="s">
        <v>1022</v>
      </c>
      <c r="C347" s="68" t="s">
        <v>581</v>
      </c>
      <c r="D347" s="104" t="s">
        <v>582</v>
      </c>
      <c r="E347" s="2"/>
      <c r="F347" s="2" t="s">
        <v>612</v>
      </c>
      <c r="G347" s="2"/>
    </row>
    <row r="348" spans="1:7" x14ac:dyDescent="0.25">
      <c r="A348" s="112">
        <v>245</v>
      </c>
      <c r="B348" s="110" t="s">
        <v>1023</v>
      </c>
      <c r="C348" s="68" t="s">
        <v>628</v>
      </c>
      <c r="D348" s="103">
        <v>1876</v>
      </c>
      <c r="E348" s="2"/>
      <c r="F348" s="2" t="s">
        <v>612</v>
      </c>
      <c r="G348" s="2"/>
    </row>
    <row r="349" spans="1:7" x14ac:dyDescent="0.25">
      <c r="A349" s="112">
        <v>246</v>
      </c>
      <c r="B349" s="110" t="s">
        <v>1024</v>
      </c>
      <c r="C349" s="68" t="s">
        <v>578</v>
      </c>
      <c r="D349" s="104" t="s">
        <v>579</v>
      </c>
      <c r="E349" s="2" t="s">
        <v>574</v>
      </c>
      <c r="F349" s="2" t="s">
        <v>575</v>
      </c>
      <c r="G349" s="2" t="s">
        <v>576</v>
      </c>
    </row>
    <row r="350" spans="1:7" x14ac:dyDescent="0.25">
      <c r="A350" s="112"/>
      <c r="B350" s="110" t="s">
        <v>1024</v>
      </c>
      <c r="C350" s="68" t="s">
        <v>606</v>
      </c>
      <c r="D350" s="104" t="s">
        <v>705</v>
      </c>
      <c r="E350" s="2" t="s">
        <v>574</v>
      </c>
      <c r="F350" s="2"/>
      <c r="G350" s="2"/>
    </row>
    <row r="351" spans="1:7" x14ac:dyDescent="0.25">
      <c r="A351" s="112"/>
      <c r="B351" s="110" t="s">
        <v>1024</v>
      </c>
      <c r="C351" s="68" t="s">
        <v>586</v>
      </c>
      <c r="D351" s="104" t="s">
        <v>587</v>
      </c>
      <c r="E351" s="2" t="s">
        <v>574</v>
      </c>
      <c r="F351" s="2"/>
      <c r="G351" s="2"/>
    </row>
    <row r="352" spans="1:7" x14ac:dyDescent="0.25">
      <c r="A352" s="112">
        <v>247</v>
      </c>
      <c r="B352" s="110" t="s">
        <v>1025</v>
      </c>
      <c r="C352" s="68" t="s">
        <v>621</v>
      </c>
      <c r="D352" s="104" t="s">
        <v>622</v>
      </c>
      <c r="E352" s="2" t="s">
        <v>1026</v>
      </c>
      <c r="F352" s="2" t="s">
        <v>604</v>
      </c>
      <c r="G352" s="2" t="s">
        <v>576</v>
      </c>
    </row>
    <row r="353" spans="1:7" x14ac:dyDescent="0.25">
      <c r="A353" s="112">
        <v>248</v>
      </c>
      <c r="B353" s="110" t="s">
        <v>1027</v>
      </c>
      <c r="C353" s="68" t="s">
        <v>606</v>
      </c>
      <c r="D353" s="104" t="s">
        <v>705</v>
      </c>
      <c r="E353" s="2" t="s">
        <v>1028</v>
      </c>
      <c r="F353" s="2" t="s">
        <v>604</v>
      </c>
      <c r="G353" s="2"/>
    </row>
    <row r="354" spans="1:7" x14ac:dyDescent="0.25">
      <c r="A354" s="112">
        <v>249</v>
      </c>
      <c r="B354" s="110" t="s">
        <v>1029</v>
      </c>
      <c r="C354" s="68" t="s">
        <v>591</v>
      </c>
      <c r="D354" s="104" t="s">
        <v>579</v>
      </c>
      <c r="E354" s="2" t="s">
        <v>733</v>
      </c>
      <c r="F354" s="2" t="s">
        <v>589</v>
      </c>
      <c r="G354" s="2"/>
    </row>
    <row r="355" spans="1:7" x14ac:dyDescent="0.25">
      <c r="A355" s="112">
        <v>250</v>
      </c>
      <c r="B355" s="110" t="s">
        <v>1030</v>
      </c>
      <c r="C355" s="68" t="s">
        <v>581</v>
      </c>
      <c r="D355" s="104" t="s">
        <v>582</v>
      </c>
      <c r="E355" s="2" t="s">
        <v>1031</v>
      </c>
      <c r="F355" s="2" t="s">
        <v>599</v>
      </c>
      <c r="G355" s="2"/>
    </row>
    <row r="356" spans="1:7" x14ac:dyDescent="0.25">
      <c r="A356" s="112">
        <v>251</v>
      </c>
      <c r="B356" s="110" t="s">
        <v>1032</v>
      </c>
      <c r="C356" s="68" t="s">
        <v>606</v>
      </c>
      <c r="D356" s="104" t="s">
        <v>705</v>
      </c>
      <c r="E356" s="2"/>
      <c r="F356" s="2" t="s">
        <v>612</v>
      </c>
      <c r="G356" s="2"/>
    </row>
    <row r="357" spans="1:7" x14ac:dyDescent="0.25">
      <c r="A357" s="112">
        <v>252</v>
      </c>
      <c r="B357" s="110" t="s">
        <v>1033</v>
      </c>
      <c r="C357" s="68" t="s">
        <v>628</v>
      </c>
      <c r="D357" s="103">
        <v>1876</v>
      </c>
      <c r="E357" s="2" t="s">
        <v>574</v>
      </c>
      <c r="F357" s="2" t="s">
        <v>575</v>
      </c>
      <c r="G357" s="2" t="s">
        <v>576</v>
      </c>
    </row>
    <row r="358" spans="1:7" x14ac:dyDescent="0.25">
      <c r="A358" s="112">
        <v>253</v>
      </c>
      <c r="B358" s="110" t="s">
        <v>1034</v>
      </c>
      <c r="C358" s="68" t="s">
        <v>591</v>
      </c>
      <c r="D358" s="104" t="s">
        <v>579</v>
      </c>
      <c r="E358" s="2" t="s">
        <v>667</v>
      </c>
      <c r="F358" s="2" t="s">
        <v>604</v>
      </c>
      <c r="G358" s="2" t="s">
        <v>576</v>
      </c>
    </row>
    <row r="359" spans="1:7" x14ac:dyDescent="0.25">
      <c r="A359" s="112">
        <v>254</v>
      </c>
      <c r="B359" s="110" t="s">
        <v>1035</v>
      </c>
      <c r="C359" s="68" t="s">
        <v>578</v>
      </c>
      <c r="D359" s="104" t="s">
        <v>579</v>
      </c>
      <c r="E359" s="2" t="s">
        <v>574</v>
      </c>
      <c r="F359" s="2" t="s">
        <v>575</v>
      </c>
      <c r="G359" s="2" t="s">
        <v>576</v>
      </c>
    </row>
    <row r="360" spans="1:7" x14ac:dyDescent="0.25">
      <c r="A360" s="112"/>
      <c r="B360" s="110" t="s">
        <v>1035</v>
      </c>
      <c r="C360" s="68" t="s">
        <v>592</v>
      </c>
      <c r="D360" s="104" t="s">
        <v>593</v>
      </c>
      <c r="E360" s="2" t="s">
        <v>574</v>
      </c>
      <c r="F360" s="2"/>
      <c r="G360" s="2"/>
    </row>
    <row r="361" spans="1:7" x14ac:dyDescent="0.25">
      <c r="A361" s="112">
        <v>255</v>
      </c>
      <c r="B361" s="110" t="s">
        <v>1036</v>
      </c>
      <c r="C361" s="68" t="s">
        <v>591</v>
      </c>
      <c r="D361" s="104" t="s">
        <v>579</v>
      </c>
      <c r="E361" s="2" t="s">
        <v>1037</v>
      </c>
      <c r="F361" s="2" t="s">
        <v>589</v>
      </c>
      <c r="G361" s="2"/>
    </row>
    <row r="362" spans="1:7" x14ac:dyDescent="0.25">
      <c r="A362" s="112">
        <v>256</v>
      </c>
      <c r="B362" s="110" t="s">
        <v>1038</v>
      </c>
      <c r="C362" s="68" t="s">
        <v>596</v>
      </c>
      <c r="D362" s="104" t="s">
        <v>597</v>
      </c>
      <c r="E362" s="2"/>
      <c r="F362" s="2" t="s">
        <v>612</v>
      </c>
      <c r="G362" s="2"/>
    </row>
    <row r="363" spans="1:7" x14ac:dyDescent="0.25">
      <c r="A363" s="112"/>
      <c r="B363" s="110" t="s">
        <v>1038</v>
      </c>
      <c r="C363" s="68" t="s">
        <v>592</v>
      </c>
      <c r="D363" s="104" t="s">
        <v>593</v>
      </c>
      <c r="E363" s="2"/>
      <c r="F363" s="2"/>
      <c r="G363" s="2"/>
    </row>
    <row r="364" spans="1:7" x14ac:dyDescent="0.25">
      <c r="A364" s="112">
        <v>257</v>
      </c>
      <c r="B364" s="110" t="s">
        <v>1039</v>
      </c>
      <c r="C364" s="68" t="s">
        <v>578</v>
      </c>
      <c r="D364" s="104" t="s">
        <v>579</v>
      </c>
      <c r="E364" s="2" t="s">
        <v>1040</v>
      </c>
      <c r="F364" s="2" t="s">
        <v>599</v>
      </c>
      <c r="G364" s="2" t="s">
        <v>576</v>
      </c>
    </row>
    <row r="365" spans="1:7" x14ac:dyDescent="0.25">
      <c r="A365" s="112">
        <v>258</v>
      </c>
      <c r="B365" s="110" t="s">
        <v>1041</v>
      </c>
      <c r="C365" s="68" t="s">
        <v>628</v>
      </c>
      <c r="D365" s="103">
        <v>1876</v>
      </c>
      <c r="E365" s="2" t="s">
        <v>574</v>
      </c>
      <c r="F365" s="2" t="s">
        <v>575</v>
      </c>
      <c r="G365" s="2" t="s">
        <v>576</v>
      </c>
    </row>
    <row r="366" spans="1:7" x14ac:dyDescent="0.25">
      <c r="A366" s="112"/>
      <c r="B366" s="110" t="s">
        <v>1042</v>
      </c>
      <c r="C366" s="68" t="s">
        <v>621</v>
      </c>
      <c r="D366" s="104" t="s">
        <v>622</v>
      </c>
      <c r="E366" s="2" t="s">
        <v>574</v>
      </c>
      <c r="F366" s="2"/>
      <c r="G366" s="2" t="s">
        <v>576</v>
      </c>
    </row>
    <row r="367" spans="1:7" x14ac:dyDescent="0.25">
      <c r="A367" s="112">
        <v>259</v>
      </c>
      <c r="B367" s="110" t="s">
        <v>1043</v>
      </c>
      <c r="C367" s="68" t="s">
        <v>591</v>
      </c>
      <c r="D367" s="104" t="s">
        <v>579</v>
      </c>
      <c r="E367" s="2" t="s">
        <v>1044</v>
      </c>
      <c r="F367" s="2" t="s">
        <v>599</v>
      </c>
      <c r="G367" s="2"/>
    </row>
    <row r="368" spans="1:7" x14ac:dyDescent="0.25">
      <c r="A368" s="112">
        <v>260</v>
      </c>
      <c r="B368" s="110" t="s">
        <v>1045</v>
      </c>
      <c r="C368" s="68" t="s">
        <v>614</v>
      </c>
      <c r="D368" s="104" t="s">
        <v>582</v>
      </c>
      <c r="E368" s="67" t="s">
        <v>1046</v>
      </c>
      <c r="F368" s="67" t="s">
        <v>584</v>
      </c>
      <c r="G368" s="2"/>
    </row>
    <row r="369" spans="1:7" x14ac:dyDescent="0.25">
      <c r="A369" s="112"/>
      <c r="B369" s="110" t="s">
        <v>1045</v>
      </c>
      <c r="C369" s="68" t="s">
        <v>591</v>
      </c>
      <c r="D369" s="104" t="s">
        <v>579</v>
      </c>
      <c r="E369" s="67" t="s">
        <v>1046</v>
      </c>
      <c r="F369" s="67"/>
      <c r="G369" s="2"/>
    </row>
    <row r="370" spans="1:7" x14ac:dyDescent="0.25">
      <c r="A370" s="112">
        <v>261</v>
      </c>
      <c r="B370" s="110" t="s">
        <v>1047</v>
      </c>
      <c r="C370" s="68" t="s">
        <v>596</v>
      </c>
      <c r="D370" s="104" t="s">
        <v>597</v>
      </c>
      <c r="E370" s="2"/>
      <c r="F370" s="2" t="s">
        <v>612</v>
      </c>
      <c r="G370" s="2"/>
    </row>
    <row r="371" spans="1:7" x14ac:dyDescent="0.25">
      <c r="A371" s="112">
        <v>262</v>
      </c>
      <c r="B371" s="110" t="s">
        <v>1048</v>
      </c>
      <c r="C371" s="68" t="s">
        <v>592</v>
      </c>
      <c r="D371" s="104" t="s">
        <v>593</v>
      </c>
      <c r="E371" s="2"/>
      <c r="F371" s="2" t="s">
        <v>612</v>
      </c>
      <c r="G371" s="2"/>
    </row>
    <row r="372" spans="1:7" x14ac:dyDescent="0.25">
      <c r="A372" s="112"/>
      <c r="B372" s="110" t="s">
        <v>1049</v>
      </c>
      <c r="C372" s="68" t="s">
        <v>618</v>
      </c>
      <c r="D372" s="104" t="s">
        <v>619</v>
      </c>
      <c r="E372" s="2" t="s">
        <v>1050</v>
      </c>
      <c r="F372" s="2" t="s">
        <v>599</v>
      </c>
      <c r="G372" s="2"/>
    </row>
    <row r="373" spans="1:7" x14ac:dyDescent="0.25">
      <c r="A373" s="112">
        <v>263</v>
      </c>
      <c r="B373" s="105" t="s">
        <v>1051</v>
      </c>
      <c r="C373" s="102" t="s">
        <v>608</v>
      </c>
      <c r="D373" s="108" t="s">
        <v>609</v>
      </c>
      <c r="E373" t="s">
        <v>1052</v>
      </c>
      <c r="F373" s="17" t="s">
        <v>604</v>
      </c>
      <c r="G373" s="2"/>
    </row>
    <row r="374" spans="1:7" x14ac:dyDescent="0.25">
      <c r="A374" s="112"/>
      <c r="B374" s="110" t="s">
        <v>1051</v>
      </c>
      <c r="C374" s="68" t="s">
        <v>592</v>
      </c>
      <c r="D374" s="104" t="s">
        <v>593</v>
      </c>
      <c r="E374" s="2" t="s">
        <v>1052</v>
      </c>
      <c r="F374" s="2"/>
      <c r="G374" s="2"/>
    </row>
    <row r="375" spans="1:7" x14ac:dyDescent="0.25">
      <c r="A375" s="112">
        <v>264</v>
      </c>
      <c r="B375" s="110" t="s">
        <v>1053</v>
      </c>
      <c r="C375" s="68" t="s">
        <v>578</v>
      </c>
      <c r="D375" s="104" t="s">
        <v>579</v>
      </c>
      <c r="E375" s="2" t="s">
        <v>1054</v>
      </c>
      <c r="F375" s="2" t="s">
        <v>589</v>
      </c>
      <c r="G375" s="2"/>
    </row>
    <row r="376" spans="1:7" x14ac:dyDescent="0.25">
      <c r="A376" s="112"/>
      <c r="B376" s="110" t="s">
        <v>1053</v>
      </c>
      <c r="C376" s="68" t="s">
        <v>592</v>
      </c>
      <c r="D376" s="104" t="s">
        <v>593</v>
      </c>
      <c r="E376" s="2" t="s">
        <v>1054</v>
      </c>
      <c r="F376" s="2"/>
      <c r="G376" s="2"/>
    </row>
    <row r="377" spans="1:7" x14ac:dyDescent="0.25">
      <c r="A377" s="112"/>
      <c r="B377" s="110" t="s">
        <v>1053</v>
      </c>
      <c r="C377" s="68" t="s">
        <v>581</v>
      </c>
      <c r="D377" s="104" t="s">
        <v>582</v>
      </c>
      <c r="E377" s="2" t="s">
        <v>1054</v>
      </c>
      <c r="F377" s="2"/>
      <c r="G377" s="2"/>
    </row>
    <row r="378" spans="1:7" x14ac:dyDescent="0.25">
      <c r="A378" s="112">
        <v>265</v>
      </c>
      <c r="B378" s="110" t="s">
        <v>1055</v>
      </c>
      <c r="C378" s="68" t="s">
        <v>596</v>
      </c>
      <c r="D378" s="104" t="s">
        <v>597</v>
      </c>
      <c r="E378" s="2" t="s">
        <v>1056</v>
      </c>
      <c r="F378" s="2" t="s">
        <v>599</v>
      </c>
      <c r="G378" s="2"/>
    </row>
    <row r="379" spans="1:7" x14ac:dyDescent="0.25">
      <c r="A379" s="112">
        <v>266</v>
      </c>
      <c r="B379" s="110" t="s">
        <v>1057</v>
      </c>
      <c r="C379" s="68" t="s">
        <v>601</v>
      </c>
      <c r="D379" s="104" t="s">
        <v>602</v>
      </c>
      <c r="E379" s="2" t="s">
        <v>603</v>
      </c>
      <c r="F379" s="2" t="s">
        <v>604</v>
      </c>
      <c r="G379" s="2" t="s">
        <v>576</v>
      </c>
    </row>
    <row r="380" spans="1:7" x14ac:dyDescent="0.25">
      <c r="A380" s="112"/>
      <c r="B380" s="110" t="s">
        <v>1057</v>
      </c>
      <c r="C380" s="68" t="s">
        <v>592</v>
      </c>
      <c r="D380" s="104" t="s">
        <v>593</v>
      </c>
      <c r="E380" s="2" t="s">
        <v>603</v>
      </c>
      <c r="F380" s="2"/>
      <c r="G380" s="2"/>
    </row>
    <row r="381" spans="1:7" x14ac:dyDescent="0.25">
      <c r="A381" s="112">
        <v>267</v>
      </c>
      <c r="B381" s="110" t="s">
        <v>1058</v>
      </c>
      <c r="C381" s="68" t="s">
        <v>628</v>
      </c>
      <c r="D381" s="103">
        <v>1876</v>
      </c>
      <c r="E381" s="2" t="s">
        <v>1059</v>
      </c>
      <c r="F381" s="2" t="s">
        <v>599</v>
      </c>
      <c r="G381" s="2"/>
    </row>
    <row r="382" spans="1:7" x14ac:dyDescent="0.25">
      <c r="A382" s="112">
        <v>268</v>
      </c>
      <c r="B382" s="110" t="s">
        <v>1060</v>
      </c>
      <c r="C382" s="68" t="s">
        <v>828</v>
      </c>
      <c r="D382" s="20" t="s">
        <v>694</v>
      </c>
      <c r="E382" s="2" t="s">
        <v>1061</v>
      </c>
      <c r="F382" s="2" t="s">
        <v>604</v>
      </c>
      <c r="G382" s="2"/>
    </row>
    <row r="383" spans="1:7" x14ac:dyDescent="0.25">
      <c r="A383" s="112">
        <v>269</v>
      </c>
      <c r="B383" s="110" t="s">
        <v>1062</v>
      </c>
      <c r="C383" s="68" t="s">
        <v>578</v>
      </c>
      <c r="D383" s="104" t="s">
        <v>579</v>
      </c>
      <c r="E383" s="2" t="s">
        <v>1063</v>
      </c>
      <c r="F383" s="2" t="s">
        <v>599</v>
      </c>
      <c r="G383" s="2" t="s">
        <v>576</v>
      </c>
    </row>
    <row r="384" spans="1:7" x14ac:dyDescent="0.25">
      <c r="A384" s="112">
        <v>270</v>
      </c>
      <c r="B384" s="110" t="s">
        <v>1064</v>
      </c>
      <c r="C384" s="68" t="s">
        <v>606</v>
      </c>
      <c r="D384" s="104" t="s">
        <v>607</v>
      </c>
      <c r="E384" s="2" t="s">
        <v>574</v>
      </c>
      <c r="F384" s="2" t="s">
        <v>575</v>
      </c>
      <c r="G384" s="2" t="s">
        <v>576</v>
      </c>
    </row>
    <row r="385" spans="1:7" x14ac:dyDescent="0.25">
      <c r="A385" s="112"/>
      <c r="B385" s="110" t="s">
        <v>1064</v>
      </c>
      <c r="C385" s="68" t="s">
        <v>608</v>
      </c>
      <c r="D385" s="104" t="s">
        <v>609</v>
      </c>
      <c r="E385" s="2" t="s">
        <v>574</v>
      </c>
      <c r="F385" s="2"/>
      <c r="G385" s="2"/>
    </row>
    <row r="386" spans="1:7" x14ac:dyDescent="0.25">
      <c r="A386" s="112">
        <v>271</v>
      </c>
      <c r="B386" s="110" t="s">
        <v>1065</v>
      </c>
      <c r="C386" s="68" t="s">
        <v>606</v>
      </c>
      <c r="D386" s="104" t="s">
        <v>607</v>
      </c>
      <c r="E386" s="2" t="s">
        <v>682</v>
      </c>
      <c r="F386" s="2" t="s">
        <v>599</v>
      </c>
      <c r="G386" s="2"/>
    </row>
    <row r="387" spans="1:7" x14ac:dyDescent="0.25">
      <c r="A387" s="112">
        <v>272</v>
      </c>
      <c r="B387" s="105" t="s">
        <v>1066</v>
      </c>
      <c r="C387" s="107" t="s">
        <v>618</v>
      </c>
      <c r="D387" s="108" t="s">
        <v>619</v>
      </c>
      <c r="E387" t="s">
        <v>967</v>
      </c>
      <c r="F387" s="17" t="s">
        <v>575</v>
      </c>
      <c r="G387" t="s">
        <v>576</v>
      </c>
    </row>
    <row r="388" spans="1:7" x14ac:dyDescent="0.25">
      <c r="A388" s="112">
        <v>273</v>
      </c>
      <c r="B388" s="110" t="s">
        <v>1067</v>
      </c>
      <c r="C388" s="68" t="s">
        <v>591</v>
      </c>
      <c r="D388" s="104" t="s">
        <v>579</v>
      </c>
      <c r="E388" s="67" t="s">
        <v>1068</v>
      </c>
      <c r="F388" s="67" t="s">
        <v>584</v>
      </c>
      <c r="G388" s="2"/>
    </row>
    <row r="389" spans="1:7" x14ac:dyDescent="0.25">
      <c r="A389" s="112">
        <v>274</v>
      </c>
      <c r="B389" s="110" t="s">
        <v>1069</v>
      </c>
      <c r="C389" s="68" t="s">
        <v>591</v>
      </c>
      <c r="D389" s="104" t="s">
        <v>579</v>
      </c>
      <c r="E389" s="2" t="s">
        <v>574</v>
      </c>
      <c r="F389" s="2" t="s">
        <v>575</v>
      </c>
      <c r="G389" s="2" t="s">
        <v>576</v>
      </c>
    </row>
    <row r="390" spans="1:7" x14ac:dyDescent="0.25">
      <c r="A390" s="112">
        <v>275</v>
      </c>
      <c r="B390" s="110" t="s">
        <v>1070</v>
      </c>
      <c r="C390" s="68" t="s">
        <v>628</v>
      </c>
      <c r="D390" s="103">
        <v>1876</v>
      </c>
      <c r="E390" s="2" t="s">
        <v>574</v>
      </c>
      <c r="F390" s="2" t="s">
        <v>575</v>
      </c>
      <c r="G390" s="2"/>
    </row>
    <row r="391" spans="1:7" x14ac:dyDescent="0.25">
      <c r="A391" s="112">
        <v>276</v>
      </c>
      <c r="B391" s="110" t="s">
        <v>1071</v>
      </c>
      <c r="C391" s="68" t="s">
        <v>586</v>
      </c>
      <c r="D391" s="104" t="s">
        <v>587</v>
      </c>
      <c r="E391" s="2"/>
      <c r="F391" s="2" t="s">
        <v>612</v>
      </c>
      <c r="G391" s="2"/>
    </row>
    <row r="392" spans="1:7" x14ac:dyDescent="0.25">
      <c r="A392" s="112"/>
      <c r="B392" s="110" t="s">
        <v>1072</v>
      </c>
      <c r="C392" s="68" t="s">
        <v>573</v>
      </c>
      <c r="D392" s="103">
        <v>1876</v>
      </c>
      <c r="E392" s="2" t="s">
        <v>574</v>
      </c>
      <c r="F392" s="2"/>
      <c r="G392" s="2" t="s">
        <v>576</v>
      </c>
    </row>
    <row r="393" spans="1:7" x14ac:dyDescent="0.25">
      <c r="A393" s="112"/>
      <c r="B393" s="110" t="s">
        <v>1073</v>
      </c>
      <c r="C393" s="68" t="s">
        <v>591</v>
      </c>
      <c r="D393" s="104" t="s">
        <v>579</v>
      </c>
      <c r="E393" s="2" t="s">
        <v>1074</v>
      </c>
      <c r="F393" s="2" t="s">
        <v>604</v>
      </c>
      <c r="G393" s="2" t="s">
        <v>576</v>
      </c>
    </row>
    <row r="394" spans="1:7" x14ac:dyDescent="0.25">
      <c r="A394" s="112"/>
      <c r="B394" s="110" t="s">
        <v>1073</v>
      </c>
      <c r="C394" s="68" t="s">
        <v>608</v>
      </c>
      <c r="D394" s="104" t="s">
        <v>609</v>
      </c>
      <c r="E394" s="2" t="s">
        <v>1074</v>
      </c>
      <c r="F394" s="2"/>
      <c r="G394" s="2"/>
    </row>
    <row r="395" spans="1:7" x14ac:dyDescent="0.25">
      <c r="A395" s="112">
        <v>277</v>
      </c>
      <c r="B395" s="110" t="s">
        <v>1075</v>
      </c>
      <c r="C395" s="68" t="s">
        <v>601</v>
      </c>
      <c r="D395" s="104" t="s">
        <v>602</v>
      </c>
      <c r="E395" s="2" t="s">
        <v>574</v>
      </c>
      <c r="F395" s="2" t="s">
        <v>575</v>
      </c>
      <c r="G395" s="2" t="s">
        <v>576</v>
      </c>
    </row>
    <row r="396" spans="1:7" x14ac:dyDescent="0.25">
      <c r="A396" s="112">
        <v>278</v>
      </c>
      <c r="B396" s="110" t="s">
        <v>1076</v>
      </c>
      <c r="C396" s="68" t="s">
        <v>591</v>
      </c>
      <c r="D396" s="104" t="s">
        <v>579</v>
      </c>
      <c r="E396" s="2" t="s">
        <v>574</v>
      </c>
      <c r="F396" s="2" t="s">
        <v>575</v>
      </c>
      <c r="G396" s="2" t="s">
        <v>576</v>
      </c>
    </row>
    <row r="397" spans="1:7" x14ac:dyDescent="0.25">
      <c r="A397" s="112">
        <v>279</v>
      </c>
      <c r="B397" s="110" t="s">
        <v>1077</v>
      </c>
      <c r="C397" s="68" t="s">
        <v>621</v>
      </c>
      <c r="D397" s="104" t="s">
        <v>622</v>
      </c>
      <c r="E397" s="2" t="s">
        <v>574</v>
      </c>
      <c r="F397" s="2" t="s">
        <v>575</v>
      </c>
      <c r="G397" s="2" t="s">
        <v>576</v>
      </c>
    </row>
    <row r="398" spans="1:7" x14ac:dyDescent="0.25">
      <c r="A398" s="112">
        <v>280</v>
      </c>
      <c r="B398" s="110" t="s">
        <v>1078</v>
      </c>
      <c r="C398" s="68" t="s">
        <v>628</v>
      </c>
      <c r="D398" s="103">
        <v>1876</v>
      </c>
      <c r="E398" s="2" t="s">
        <v>620</v>
      </c>
      <c r="F398" s="2" t="s">
        <v>604</v>
      </c>
      <c r="G398" s="2"/>
    </row>
    <row r="399" spans="1:7" x14ac:dyDescent="0.25">
      <c r="A399" s="112">
        <v>281</v>
      </c>
      <c r="B399" s="110" t="s">
        <v>1079</v>
      </c>
      <c r="C399" s="68" t="s">
        <v>596</v>
      </c>
      <c r="D399" s="104" t="s">
        <v>597</v>
      </c>
      <c r="E399" s="2" t="s">
        <v>647</v>
      </c>
      <c r="F399" s="2" t="s">
        <v>604</v>
      </c>
      <c r="G399" s="2"/>
    </row>
    <row r="400" spans="1:7" x14ac:dyDescent="0.25">
      <c r="A400" s="112">
        <v>282</v>
      </c>
      <c r="B400" s="110" t="s">
        <v>1080</v>
      </c>
      <c r="C400" s="68" t="s">
        <v>581</v>
      </c>
      <c r="D400" s="104" t="s">
        <v>582</v>
      </c>
      <c r="E400" s="2" t="s">
        <v>626</v>
      </c>
      <c r="F400" s="2" t="s">
        <v>584</v>
      </c>
      <c r="G400" s="2"/>
    </row>
    <row r="401" spans="1:7" x14ac:dyDescent="0.25">
      <c r="A401" s="112">
        <v>283</v>
      </c>
      <c r="B401" s="110" t="s">
        <v>1081</v>
      </c>
      <c r="C401" s="68" t="s">
        <v>621</v>
      </c>
      <c r="D401" s="104" t="s">
        <v>622</v>
      </c>
      <c r="E401" s="2" t="s">
        <v>574</v>
      </c>
      <c r="F401" s="2" t="s">
        <v>575</v>
      </c>
      <c r="G401" s="2" t="s">
        <v>576</v>
      </c>
    </row>
    <row r="402" spans="1:7" x14ac:dyDescent="0.25">
      <c r="A402" s="112">
        <v>284</v>
      </c>
      <c r="B402" s="110" t="s">
        <v>1082</v>
      </c>
      <c r="C402" s="68" t="s">
        <v>578</v>
      </c>
      <c r="D402" s="104" t="s">
        <v>579</v>
      </c>
      <c r="E402" s="2" t="s">
        <v>620</v>
      </c>
      <c r="F402" s="2" t="s">
        <v>604</v>
      </c>
      <c r="G402" s="2"/>
    </row>
    <row r="403" spans="1:7" x14ac:dyDescent="0.25">
      <c r="A403" s="112">
        <v>285</v>
      </c>
      <c r="B403" s="110" t="s">
        <v>1083</v>
      </c>
      <c r="C403" s="68" t="s">
        <v>581</v>
      </c>
      <c r="D403" s="104" t="s">
        <v>582</v>
      </c>
      <c r="E403" s="2" t="s">
        <v>698</v>
      </c>
      <c r="F403" s="2" t="s">
        <v>589</v>
      </c>
      <c r="G403" s="2"/>
    </row>
    <row r="404" spans="1:7" x14ac:dyDescent="0.25">
      <c r="A404" s="112">
        <v>286</v>
      </c>
      <c r="B404" s="110" t="s">
        <v>1084</v>
      </c>
      <c r="C404" s="68" t="s">
        <v>578</v>
      </c>
      <c r="D404" s="104" t="s">
        <v>579</v>
      </c>
      <c r="E404" s="2" t="s">
        <v>574</v>
      </c>
      <c r="F404" s="2" t="s">
        <v>575</v>
      </c>
      <c r="G404" s="2" t="s">
        <v>576</v>
      </c>
    </row>
    <row r="405" spans="1:7" x14ac:dyDescent="0.25">
      <c r="A405" s="112"/>
      <c r="B405" s="110" t="s">
        <v>1084</v>
      </c>
      <c r="C405" s="68" t="s">
        <v>592</v>
      </c>
      <c r="D405" s="104" t="s">
        <v>593</v>
      </c>
      <c r="E405" s="2" t="s">
        <v>574</v>
      </c>
      <c r="F405" s="2"/>
      <c r="G405" s="2"/>
    </row>
    <row r="406" spans="1:7" x14ac:dyDescent="0.25">
      <c r="A406" s="112">
        <v>287</v>
      </c>
      <c r="B406" s="110" t="s">
        <v>1085</v>
      </c>
      <c r="C406" s="68" t="s">
        <v>686</v>
      </c>
      <c r="D406" s="104" t="s">
        <v>687</v>
      </c>
      <c r="E406" s="2"/>
      <c r="F406" s="2" t="s">
        <v>612</v>
      </c>
      <c r="G406" s="2"/>
    </row>
    <row r="407" spans="1:7" x14ac:dyDescent="0.25">
      <c r="A407" s="112">
        <v>288</v>
      </c>
      <c r="B407" s="110" t="s">
        <v>1086</v>
      </c>
      <c r="C407" s="68" t="s">
        <v>1087</v>
      </c>
      <c r="D407" s="104"/>
      <c r="E407" s="2" t="s">
        <v>1088</v>
      </c>
      <c r="F407" s="2" t="s">
        <v>604</v>
      </c>
      <c r="G407" s="2"/>
    </row>
    <row r="408" spans="1:7" x14ac:dyDescent="0.25">
      <c r="A408" s="112">
        <v>289</v>
      </c>
      <c r="B408" s="110" t="s">
        <v>1089</v>
      </c>
      <c r="C408" s="68" t="s">
        <v>601</v>
      </c>
      <c r="D408" s="104" t="s">
        <v>841</v>
      </c>
      <c r="E408" s="2" t="s">
        <v>1090</v>
      </c>
      <c r="F408" s="2" t="s">
        <v>604</v>
      </c>
      <c r="G408" s="2"/>
    </row>
    <row r="409" spans="1:7" x14ac:dyDescent="0.25">
      <c r="A409" s="112"/>
      <c r="B409" s="110" t="s">
        <v>1089</v>
      </c>
      <c r="C409" s="68" t="s">
        <v>608</v>
      </c>
      <c r="D409" s="104" t="s">
        <v>609</v>
      </c>
      <c r="E409" s="2" t="s">
        <v>1090</v>
      </c>
      <c r="F409" s="2"/>
      <c r="G409" s="2"/>
    </row>
    <row r="410" spans="1:7" x14ac:dyDescent="0.25">
      <c r="A410" s="112"/>
      <c r="B410" s="110" t="s">
        <v>1089</v>
      </c>
      <c r="C410" s="68" t="s">
        <v>586</v>
      </c>
      <c r="D410" s="104" t="s">
        <v>587</v>
      </c>
      <c r="E410" s="2" t="s">
        <v>1090</v>
      </c>
      <c r="F410" s="2"/>
      <c r="G410" s="2"/>
    </row>
    <row r="411" spans="1:7" x14ac:dyDescent="0.25">
      <c r="A411" s="112"/>
      <c r="B411" s="110" t="s">
        <v>1089</v>
      </c>
      <c r="C411" s="2" t="s">
        <v>693</v>
      </c>
      <c r="D411" s="20" t="s">
        <v>694</v>
      </c>
      <c r="E411" s="2" t="s">
        <v>1090</v>
      </c>
      <c r="F411" s="2"/>
      <c r="G411" s="2"/>
    </row>
    <row r="412" spans="1:7" x14ac:dyDescent="0.25">
      <c r="A412" s="112"/>
      <c r="B412" s="110" t="s">
        <v>1089</v>
      </c>
      <c r="C412" s="68" t="s">
        <v>706</v>
      </c>
      <c r="D412" s="20" t="s">
        <v>694</v>
      </c>
      <c r="E412" s="2" t="s">
        <v>1090</v>
      </c>
      <c r="F412" s="2"/>
      <c r="G412" s="2"/>
    </row>
    <row r="413" spans="1:7" x14ac:dyDescent="0.25">
      <c r="A413" s="112">
        <v>290</v>
      </c>
      <c r="B413" s="110" t="s">
        <v>1091</v>
      </c>
      <c r="C413" s="68" t="s">
        <v>628</v>
      </c>
      <c r="D413" s="103">
        <v>1876</v>
      </c>
      <c r="E413" s="2" t="s">
        <v>1092</v>
      </c>
      <c r="F413" s="2" t="s">
        <v>604</v>
      </c>
      <c r="G413" s="2" t="s">
        <v>576</v>
      </c>
    </row>
    <row r="414" spans="1:7" x14ac:dyDescent="0.25">
      <c r="A414" s="112">
        <v>291</v>
      </c>
      <c r="B414" s="110" t="s">
        <v>1093</v>
      </c>
      <c r="C414" s="68" t="s">
        <v>621</v>
      </c>
      <c r="D414" s="104" t="s">
        <v>622</v>
      </c>
      <c r="E414" s="2" t="s">
        <v>574</v>
      </c>
      <c r="F414" s="2" t="s">
        <v>575</v>
      </c>
      <c r="G414" s="2" t="s">
        <v>576</v>
      </c>
    </row>
    <row r="415" spans="1:7" x14ac:dyDescent="0.25">
      <c r="A415" s="112">
        <v>292</v>
      </c>
      <c r="B415" s="110" t="s">
        <v>1094</v>
      </c>
      <c r="C415" s="68" t="s">
        <v>606</v>
      </c>
      <c r="D415" s="104" t="s">
        <v>705</v>
      </c>
      <c r="E415" s="2"/>
      <c r="F415" s="2" t="s">
        <v>612</v>
      </c>
      <c r="G415" s="2"/>
    </row>
    <row r="416" spans="1:7" x14ac:dyDescent="0.25">
      <c r="A416" s="112">
        <v>293</v>
      </c>
      <c r="B416" s="110" t="s">
        <v>1095</v>
      </c>
      <c r="C416" s="68" t="s">
        <v>592</v>
      </c>
      <c r="D416" s="104" t="s">
        <v>593</v>
      </c>
      <c r="E416" s="2" t="s">
        <v>930</v>
      </c>
      <c r="F416" s="2" t="s">
        <v>599</v>
      </c>
      <c r="G416" s="2"/>
    </row>
    <row r="417" spans="1:7" x14ac:dyDescent="0.25">
      <c r="A417" s="112">
        <v>294</v>
      </c>
      <c r="B417" s="110" t="s">
        <v>1096</v>
      </c>
      <c r="C417" s="68" t="s">
        <v>621</v>
      </c>
      <c r="D417" s="20" t="s">
        <v>622</v>
      </c>
      <c r="E417" s="2" t="s">
        <v>574</v>
      </c>
      <c r="F417" s="2" t="s">
        <v>575</v>
      </c>
      <c r="G417" s="2"/>
    </row>
    <row r="418" spans="1:7" x14ac:dyDescent="0.25">
      <c r="A418" s="112">
        <v>295</v>
      </c>
      <c r="B418" s="110" t="s">
        <v>1097</v>
      </c>
      <c r="C418" s="68" t="s">
        <v>591</v>
      </c>
      <c r="D418" s="104" t="s">
        <v>579</v>
      </c>
      <c r="E418" s="2" t="s">
        <v>1098</v>
      </c>
      <c r="F418" s="2" t="s">
        <v>599</v>
      </c>
      <c r="G418" s="2"/>
    </row>
    <row r="419" spans="1:7" x14ac:dyDescent="0.25">
      <c r="A419" s="112">
        <v>296</v>
      </c>
      <c r="B419" s="110" t="s">
        <v>1099</v>
      </c>
      <c r="C419" s="68" t="s">
        <v>578</v>
      </c>
      <c r="D419" s="104" t="s">
        <v>579</v>
      </c>
      <c r="E419" s="2" t="s">
        <v>574</v>
      </c>
      <c r="F419" s="2" t="s">
        <v>575</v>
      </c>
      <c r="G419" s="2" t="s">
        <v>576</v>
      </c>
    </row>
    <row r="421" spans="1:7" x14ac:dyDescent="0.25">
      <c r="D421" s="113" t="s">
        <v>623</v>
      </c>
      <c r="E421" s="114"/>
      <c r="F421" s="113" t="s">
        <v>4</v>
      </c>
      <c r="G421" s="113" t="s">
        <v>5</v>
      </c>
    </row>
    <row r="422" spans="1:7" x14ac:dyDescent="0.25">
      <c r="D422" s="115" t="s">
        <v>1100</v>
      </c>
      <c r="E422" s="115"/>
      <c r="F422" s="115">
        <f>COUNTIF($F$1:$F$419,"c")</f>
        <v>34</v>
      </c>
      <c r="G422" s="116">
        <f t="shared" ref="G422:G427" si="1">F422/$F$427</f>
        <v>0.13600000000000001</v>
      </c>
    </row>
    <row r="423" spans="1:7" x14ac:dyDescent="0.25">
      <c r="D423" s="115" t="s">
        <v>7</v>
      </c>
      <c r="E423" s="115"/>
      <c r="F423" s="115">
        <f>COUNTIF($F$1:$F$419,"l")</f>
        <v>18</v>
      </c>
      <c r="G423" s="116">
        <f t="shared" si="1"/>
        <v>7.1999999999999995E-2</v>
      </c>
    </row>
    <row r="424" spans="1:7" x14ac:dyDescent="0.25">
      <c r="D424" s="115" t="s">
        <v>8</v>
      </c>
      <c r="E424" s="115"/>
      <c r="F424" s="115">
        <f>COUNTIF($F$1:$F$419,"p")</f>
        <v>71</v>
      </c>
      <c r="G424" s="116">
        <f t="shared" si="1"/>
        <v>0.28399999999999997</v>
      </c>
    </row>
    <row r="425" spans="1:7" x14ac:dyDescent="0.25">
      <c r="D425" s="115" t="s">
        <v>9</v>
      </c>
      <c r="E425" s="115"/>
      <c r="F425" s="115">
        <f>COUNTIF($F$1:$F$419,"r")</f>
        <v>72</v>
      </c>
      <c r="G425" s="116">
        <f t="shared" si="1"/>
        <v>0.28799999999999998</v>
      </c>
    </row>
    <row r="426" spans="1:7" x14ac:dyDescent="0.25">
      <c r="D426" s="115" t="s">
        <v>10</v>
      </c>
      <c r="E426" s="115"/>
      <c r="F426" s="115">
        <f>COUNTIF($F$1:$F$419,"s")</f>
        <v>55</v>
      </c>
      <c r="G426" s="116">
        <f t="shared" si="1"/>
        <v>0.22</v>
      </c>
    </row>
    <row r="427" spans="1:7" x14ac:dyDescent="0.25">
      <c r="D427" s="139"/>
      <c r="E427" s="139"/>
      <c r="F427" s="115">
        <f>SUM(F422:F426)</f>
        <v>250</v>
      </c>
      <c r="G427" s="116">
        <f t="shared" si="1"/>
        <v>1</v>
      </c>
    </row>
    <row r="428" spans="1:7" x14ac:dyDescent="0.25">
      <c r="D428" s="115" t="s">
        <v>25</v>
      </c>
      <c r="E428" s="114"/>
      <c r="F428" s="115">
        <f>COUNTIF($G$1:$G$419,"y")</f>
        <v>108</v>
      </c>
      <c r="G428" s="114"/>
    </row>
  </sheetData>
  <sortState xmlns:xlrd2="http://schemas.microsoft.com/office/spreadsheetml/2017/richdata2" ref="B4:G422">
    <sortCondition ref="B4:B422"/>
  </sortState>
  <mergeCells count="2">
    <mergeCell ref="D427:E427"/>
    <mergeCell ref="J27:K27"/>
  </mergeCell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 Summary tables</vt:lpstr>
      <vt:lpstr>ii. 1841 Poll book</vt:lpstr>
      <vt:lpstr>iii 1854 Trade directory</vt:lpstr>
      <vt:lpstr>iv. 1876 Trade directory</vt:lpstr>
      <vt:lpstr>v. Leading citizens 1850-18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David Adelman</cp:lastModifiedBy>
  <cp:revision/>
  <dcterms:created xsi:type="dcterms:W3CDTF">2018-07-20T09:58:30Z</dcterms:created>
  <dcterms:modified xsi:type="dcterms:W3CDTF">2022-04-19T09:35:18Z</dcterms:modified>
  <cp:category/>
  <cp:contentStatus/>
</cp:coreProperties>
</file>