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E:\PhD Project\Thesis\Chapter 2 - Arabidopsis\Results\Supplemental Data Sets\Table S20 - RNAseq Alignment statistics\"/>
    </mc:Choice>
  </mc:AlternateContent>
  <xr:revisionPtr revIDLastSave="0" documentId="13_ncr:1_{2003D7F2-E035-4B72-9CB3-D17592B7727C}" xr6:coauthVersionLast="45" xr6:coauthVersionMax="45" xr10:uidLastSave="{00000000-0000-0000-0000-000000000000}"/>
  <bookViews>
    <workbookView xWindow="-120" yWindow="-120" windowWidth="29040" windowHeight="15840" xr2:uid="{00000000-000D-0000-FFFF-FFFF00000000}"/>
  </bookViews>
  <sheets>
    <sheet name="Info Sheet" sheetId="2" r:id="rId1"/>
    <sheet name="Read Stat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8" i="1" l="1"/>
  <c r="E20" i="1"/>
  <c r="E19" i="1"/>
  <c r="E18" i="1"/>
  <c r="E21" i="1"/>
  <c r="F21" i="1" l="1"/>
  <c r="I21" i="1"/>
  <c r="G18" i="1" l="1"/>
  <c r="G19" i="1"/>
  <c r="G20" i="1"/>
  <c r="F18" i="1"/>
  <c r="H18" i="1"/>
  <c r="I18" i="1"/>
  <c r="F19" i="1"/>
  <c r="H19" i="1"/>
  <c r="I19" i="1"/>
  <c r="F20" i="1"/>
  <c r="H20" i="1"/>
  <c r="I20" i="1"/>
  <c r="J17" i="1"/>
  <c r="J16" i="1" l="1"/>
  <c r="J15" i="1"/>
  <c r="J14" i="1"/>
  <c r="J13" i="1"/>
  <c r="J12" i="1"/>
  <c r="J11" i="1"/>
  <c r="J10" i="1"/>
  <c r="J9" i="1"/>
  <c r="J8" i="1"/>
  <c r="J7" i="1"/>
  <c r="J6" i="1"/>
  <c r="J5" i="1"/>
  <c r="J4" i="1"/>
  <c r="J3" i="1"/>
  <c r="J2" i="1"/>
  <c r="J20" i="1" l="1"/>
  <c r="J19" i="1"/>
</calcChain>
</file>

<file path=xl/sharedStrings.xml><?xml version="1.0" encoding="utf-8"?>
<sst xmlns="http://schemas.openxmlformats.org/spreadsheetml/2006/main" count="75" uniqueCount="36">
  <si>
    <t>Challenge</t>
  </si>
  <si>
    <t>JA</t>
  </si>
  <si>
    <t>Water</t>
  </si>
  <si>
    <t>Reads mapped</t>
  </si>
  <si>
    <t>% reads mapped</t>
  </si>
  <si>
    <t>% GC content</t>
  </si>
  <si>
    <t>Average</t>
  </si>
  <si>
    <t>Min</t>
  </si>
  <si>
    <t>Max</t>
  </si>
  <si>
    <t>Timepoint</t>
  </si>
  <si>
    <t>Total</t>
  </si>
  <si>
    <t>NA</t>
  </si>
  <si>
    <r>
      <t xml:space="preserve">% of bases </t>
    </r>
    <r>
      <rPr>
        <b/>
        <sz val="11"/>
        <color rgb="FF000000"/>
        <rFont val="Calibri"/>
        <family val="2"/>
      </rPr>
      <t>≥</t>
    </r>
    <r>
      <rPr>
        <b/>
        <sz val="11"/>
        <color rgb="FF000000"/>
        <rFont val="Calibri"/>
        <family val="2"/>
        <scheme val="minor"/>
      </rPr>
      <t xml:space="preserve"> Q20</t>
    </r>
  </si>
  <si>
    <t>Number of clean raw reads (50 bp single-end)</t>
  </si>
  <si>
    <t>Number of clean raw bases</t>
  </si>
  <si>
    <t xml:space="preserve">Background Information </t>
  </si>
  <si>
    <t xml:space="preserve">Column Information </t>
  </si>
  <si>
    <t>Column Header</t>
  </si>
  <si>
    <t>Description</t>
  </si>
  <si>
    <t>Number of Clean Raw Bases</t>
  </si>
  <si>
    <t>Total number of bases from across all reads.</t>
  </si>
  <si>
    <t>% of bases ≥ Q20</t>
  </si>
  <si>
    <t>The percentage of sequenced bases which were guanine and cytosine.</t>
  </si>
  <si>
    <t xml:space="preserve">Timepoint </t>
  </si>
  <si>
    <t>Seedling treatment</t>
  </si>
  <si>
    <t>Number of hours post challenge when leaf harvesting was performed.</t>
  </si>
  <si>
    <t>Number of 50 bp single end reads provided by BGI.</t>
  </si>
  <si>
    <r>
      <t xml:space="preserve">Percentage of sequenced reads which were aligned to the </t>
    </r>
    <r>
      <rPr>
        <i/>
        <sz val="11"/>
        <color theme="1"/>
        <rFont val="Calibri"/>
        <family val="2"/>
        <scheme val="minor"/>
      </rPr>
      <t>A. thaliana</t>
    </r>
    <r>
      <rPr>
        <sz val="11"/>
        <color theme="1"/>
        <rFont val="Calibri"/>
        <family val="2"/>
        <scheme val="minor"/>
      </rPr>
      <t xml:space="preserve"> genome.</t>
    </r>
  </si>
  <si>
    <r>
      <t xml:space="preserve">Number of reads mapped to the </t>
    </r>
    <r>
      <rPr>
        <i/>
        <sz val="11"/>
        <color theme="1"/>
        <rFont val="Calibri"/>
        <family val="2"/>
        <scheme val="minor"/>
      </rPr>
      <t>A. thaliana</t>
    </r>
    <r>
      <rPr>
        <sz val="11"/>
        <color theme="1"/>
        <rFont val="Calibri"/>
        <family val="2"/>
        <scheme val="minor"/>
      </rPr>
      <t xml:space="preserve"> genome.</t>
    </r>
  </si>
  <si>
    <t>Water or JA - Seedling treatment solutions sprayed across all above-ground tissues when plants were two weeks old.</t>
  </si>
  <si>
    <t>Water or JA - Challenge treatments were sprayed across all above-ground tissue three weeks post seedling treatment.</t>
  </si>
  <si>
    <t>RNA sample number. Each sample consisted of RNA extracted from eight leaves, four from each of two plants.</t>
  </si>
  <si>
    <t>Percentage of sequenced bases which had a phred quality score of 20 or greater.</t>
  </si>
  <si>
    <t>Sample number</t>
  </si>
  <si>
    <r>
      <t xml:space="preserve">This dataset contains statistics relating to the raw reads of the 16 mRNA samples sequenced in this study. Also provided in this dataset are statistics associated with the reads from each sample which were successfully aligned to the </t>
    </r>
    <r>
      <rPr>
        <i/>
        <sz val="11"/>
        <color theme="1"/>
        <rFont val="Calibri"/>
        <family val="2"/>
        <scheme val="minor"/>
      </rPr>
      <t>Arabidopsis thaliana</t>
    </r>
    <r>
      <rPr>
        <sz val="11"/>
        <color theme="1"/>
        <rFont val="Calibri"/>
        <family val="2"/>
        <scheme val="minor"/>
      </rPr>
      <t xml:space="preserve"> reference genome (Ensembl Plants version TAIR10.40, https://plants.ensembl.org/Arabidopsis_thaliana/Info/Index). </t>
    </r>
  </si>
  <si>
    <r>
      <t xml:space="preserve">Supplemental Data Set 2.20. </t>
    </r>
    <r>
      <rPr>
        <sz val="14"/>
        <color theme="1"/>
        <rFont val="Calibri"/>
        <family val="2"/>
        <scheme val="minor"/>
      </rPr>
      <t>RNA-seq raw read data and alignment statistics.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</si>
</sst>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scheme val="minor"/>
    </font>
    <font>
      <sz val="11"/>
      <color rgb="FF0070C0"/>
      <name val="Calibri"/>
      <family val="2"/>
      <scheme val="minor"/>
    </font>
    <font>
      <sz val="11"/>
      <color rgb="FFC00000"/>
      <name val="Calibri"/>
      <family val="2"/>
      <scheme val="minor"/>
    </font>
    <font>
      <b/>
      <sz val="11"/>
      <color rgb="FF000000"/>
      <name val="Calibri"/>
      <family val="2"/>
      <scheme val="minor"/>
    </font>
    <font>
      <b/>
      <sz val="11"/>
      <name val="Calibri"/>
      <family val="2"/>
      <scheme val="minor"/>
    </font>
    <font>
      <b/>
      <sz val="11"/>
      <color rgb="FF000000"/>
      <name val="Calibri"/>
      <family val="2"/>
    </font>
    <font>
      <b/>
      <sz val="14"/>
      <color theme="1"/>
      <name val="Calibri"/>
      <family val="2"/>
      <scheme val="minor"/>
    </font>
    <font>
      <sz val="14"/>
      <color theme="1"/>
      <name val="Calibri"/>
      <family val="2"/>
      <scheme val="minor"/>
    </font>
    <font>
      <b/>
      <sz val="12"/>
      <color theme="1"/>
      <name val="Calibri"/>
      <family val="2"/>
      <scheme val="minor"/>
    </font>
    <font>
      <i/>
      <sz val="11"/>
      <color theme="1"/>
      <name val="Calibri"/>
      <family val="2"/>
      <scheme val="minor"/>
    </font>
  </fonts>
  <fills count="2">
    <fill>
      <patternFill patternType="none"/>
    </fill>
    <fill>
      <patternFill patternType="gray125"/>
    </fill>
  </fills>
  <borders count="14">
    <border>
      <left/>
      <right/>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s>
  <cellStyleXfs count="2">
    <xf numFmtId="0" fontId="0" fillId="0" borderId="0"/>
    <xf numFmtId="43" fontId="1" fillId="0" borderId="0" applyFont="0" applyFill="0" applyBorder="0" applyAlignment="0" applyProtection="0"/>
  </cellStyleXfs>
  <cellXfs count="85">
    <xf numFmtId="0" fontId="0" fillId="0" borderId="0" xfId="0"/>
    <xf numFmtId="0" fontId="3" fillId="0" borderId="0" xfId="0" applyFont="1" applyAlignment="1">
      <alignment horizontal="center" vertical="center"/>
    </xf>
    <xf numFmtId="3" fontId="0" fillId="0" borderId="0" xfId="0" applyNumberFormat="1" applyAlignment="1">
      <alignment horizontal="center"/>
    </xf>
    <xf numFmtId="0" fontId="0" fillId="0" borderId="0" xfId="0" applyAlignment="1">
      <alignment horizontal="center"/>
    </xf>
    <xf numFmtId="10" fontId="0" fillId="0" borderId="0" xfId="0" applyNumberFormat="1" applyAlignment="1">
      <alignment horizontal="center"/>
    </xf>
    <xf numFmtId="3" fontId="0" fillId="0" borderId="0" xfId="0" applyNumberFormat="1"/>
    <xf numFmtId="0" fontId="4" fillId="0" borderId="0" xfId="0" applyFont="1" applyAlignment="1">
      <alignment horizontal="center" vertical="center" wrapText="1"/>
    </xf>
    <xf numFmtId="0" fontId="5" fillId="0" borderId="0" xfId="0" applyFont="1" applyAlignment="1">
      <alignment horizontal="center" vertical="center" wrapText="1"/>
    </xf>
    <xf numFmtId="2" fontId="0" fillId="0" borderId="0" xfId="0" applyNumberFormat="1" applyAlignment="1">
      <alignment horizontal="center"/>
    </xf>
    <xf numFmtId="3" fontId="3" fillId="0" borderId="0" xfId="1" applyNumberFormat="1" applyFont="1" applyAlignment="1">
      <alignment horizontal="center" vertical="center"/>
    </xf>
    <xf numFmtId="0" fontId="3" fillId="0" borderId="0" xfId="0" applyFont="1" applyAlignment="1">
      <alignment horizontal="center" vertical="center" wrapText="1"/>
    </xf>
    <xf numFmtId="9" fontId="3" fillId="0" borderId="0" xfId="0" applyNumberFormat="1" applyFont="1" applyAlignment="1">
      <alignment horizontal="center" vertical="center"/>
    </xf>
    <xf numFmtId="2" fontId="0" fillId="0" borderId="0" xfId="0" applyNumberFormat="1"/>
    <xf numFmtId="3" fontId="0" fillId="0" borderId="1" xfId="0" applyNumberFormat="1" applyBorder="1" applyAlignment="1">
      <alignment horizontal="center"/>
    </xf>
    <xf numFmtId="10" fontId="0" fillId="0" borderId="1" xfId="0" applyNumberFormat="1" applyBorder="1" applyAlignment="1">
      <alignment horizontal="center"/>
    </xf>
    <xf numFmtId="3" fontId="0" fillId="0" borderId="0" xfId="0" applyNumberFormat="1" applyBorder="1" applyAlignment="1">
      <alignment horizontal="center"/>
    </xf>
    <xf numFmtId="10" fontId="0" fillId="0" borderId="0" xfId="0" applyNumberFormat="1" applyBorder="1" applyAlignment="1">
      <alignment horizontal="center"/>
    </xf>
    <xf numFmtId="3" fontId="0" fillId="0" borderId="5" xfId="0" applyNumberFormat="1" applyBorder="1" applyAlignment="1">
      <alignment horizontal="center"/>
    </xf>
    <xf numFmtId="0" fontId="3" fillId="0" borderId="5" xfId="0" applyFont="1" applyBorder="1" applyAlignment="1">
      <alignment horizontal="center" vertical="center"/>
    </xf>
    <xf numFmtId="0" fontId="5" fillId="0" borderId="5" xfId="0" applyFont="1" applyBorder="1" applyAlignment="1">
      <alignment horizontal="center" vertical="center" wrapText="1"/>
    </xf>
    <xf numFmtId="10" fontId="0" fillId="0" borderId="5" xfId="0" applyNumberFormat="1" applyBorder="1" applyAlignment="1">
      <alignment horizontal="center"/>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3" fontId="3" fillId="0" borderId="1" xfId="1" applyNumberFormat="1" applyFont="1" applyBorder="1" applyAlignment="1">
      <alignment horizontal="center" vertical="center"/>
    </xf>
    <xf numFmtId="0" fontId="6" fillId="0" borderId="6" xfId="0" applyFont="1" applyBorder="1" applyAlignment="1">
      <alignment horizontal="center" vertical="center"/>
    </xf>
    <xf numFmtId="0" fontId="2"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6" fillId="0" borderId="9" xfId="0" applyFont="1" applyBorder="1" applyAlignment="1">
      <alignment horizontal="center" vertical="center"/>
    </xf>
    <xf numFmtId="2" fontId="0" fillId="0" borderId="10" xfId="0" applyNumberFormat="1" applyBorder="1" applyAlignment="1">
      <alignment horizontal="center"/>
    </xf>
    <xf numFmtId="2" fontId="0" fillId="0" borderId="3" xfId="0" applyNumberFormat="1" applyBorder="1" applyAlignment="1">
      <alignment horizontal="center"/>
    </xf>
    <xf numFmtId="2" fontId="0" fillId="0" borderId="11" xfId="0" applyNumberFormat="1" applyBorder="1" applyAlignment="1">
      <alignment horizontal="center"/>
    </xf>
    <xf numFmtId="3" fontId="0" fillId="0" borderId="11" xfId="0" applyNumberFormat="1" applyBorder="1" applyAlignment="1">
      <alignment horizontal="center"/>
    </xf>
    <xf numFmtId="0" fontId="2" fillId="0" borderId="12" xfId="0" applyFont="1" applyBorder="1" applyAlignment="1">
      <alignment horizontal="center" vertical="center"/>
    </xf>
    <xf numFmtId="0" fontId="3" fillId="0" borderId="13"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0" fillId="0" borderId="2" xfId="0" applyBorder="1"/>
    <xf numFmtId="0" fontId="0" fillId="0" borderId="3" xfId="0" applyBorder="1"/>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0" fillId="0" borderId="0" xfId="0" applyAlignment="1">
      <alignment horizontal="left" wrapText="1"/>
    </xf>
    <xf numFmtId="0" fontId="0" fillId="0" borderId="3" xfId="0" applyBorder="1" applyAlignment="1">
      <alignment horizontal="left" wrapText="1"/>
    </xf>
    <xf numFmtId="3" fontId="3" fillId="0" borderId="5" xfId="1" applyNumberFormat="1" applyFont="1" applyBorder="1" applyAlignment="1">
      <alignment horizontal="center" vertical="center"/>
    </xf>
    <xf numFmtId="4" fontId="0" fillId="0" borderId="3" xfId="0" applyNumberFormat="1" applyBorder="1" applyAlignment="1">
      <alignment horizontal="center"/>
    </xf>
    <xf numFmtId="0" fontId="0" fillId="0" borderId="2" xfId="0" applyBorder="1" applyAlignment="1">
      <alignment horizontal="center" vertical="center" wrapText="1"/>
    </xf>
    <xf numFmtId="0" fontId="0" fillId="0" borderId="0" xfId="0" applyAlignment="1">
      <alignment horizontal="center" vertical="center" wrapText="1"/>
    </xf>
    <xf numFmtId="0" fontId="0" fillId="0" borderId="3" xfId="0"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9" fillId="0" borderId="10" xfId="0" applyFont="1" applyBorder="1" applyAlignment="1">
      <alignment horizontal="left" vertical="center" wrapText="1"/>
    </xf>
    <xf numFmtId="0" fontId="9" fillId="0" borderId="2"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0" fontId="9" fillId="0" borderId="11"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0" xfId="0" applyFont="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0" fillId="0" borderId="1" xfId="0" applyBorder="1" applyAlignment="1">
      <alignment horizontal="justify" vertical="top" wrapText="1"/>
    </xf>
    <xf numFmtId="0" fontId="0" fillId="0" borderId="10" xfId="0" applyBorder="1" applyAlignment="1">
      <alignment horizontal="justify" vertical="top" wrapText="1"/>
    </xf>
    <xf numFmtId="0" fontId="0" fillId="0" borderId="0" xfId="0" applyAlignment="1">
      <alignment horizontal="justify" vertical="top" wrapText="1"/>
    </xf>
    <xf numFmtId="0" fontId="0" fillId="0" borderId="3" xfId="0" applyBorder="1" applyAlignment="1">
      <alignment horizontal="justify" vertical="top" wrapText="1"/>
    </xf>
    <xf numFmtId="0" fontId="0" fillId="0" borderId="5" xfId="0" applyBorder="1" applyAlignment="1">
      <alignment horizontal="justify" vertical="top" wrapText="1"/>
    </xf>
    <xf numFmtId="0" fontId="0" fillId="0" borderId="11" xfId="0" applyBorder="1" applyAlignment="1">
      <alignment horizontal="justify" vertical="top" wrapText="1"/>
    </xf>
    <xf numFmtId="0" fontId="2" fillId="0" borderId="12" xfId="0" applyFont="1" applyBorder="1" applyAlignment="1">
      <alignment horizontal="center"/>
    </xf>
    <xf numFmtId="0" fontId="2" fillId="0" borderId="6" xfId="0" applyFont="1" applyBorder="1" applyAlignment="1">
      <alignment horizontal="center"/>
    </xf>
    <xf numFmtId="0" fontId="2" fillId="0" borderId="9" xfId="0" applyFont="1" applyBorder="1" applyAlignment="1">
      <alignment horizontal="center"/>
    </xf>
    <xf numFmtId="0" fontId="0" fillId="0" borderId="1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FE051A-FAEA-47E5-A446-5BAE42AEF75C}">
  <dimension ref="B2:O27"/>
  <sheetViews>
    <sheetView tabSelected="1" workbookViewId="0"/>
  </sheetViews>
  <sheetFormatPr defaultRowHeight="15" x14ac:dyDescent="0.25"/>
  <sheetData>
    <row r="2" spans="2:15" x14ac:dyDescent="0.25">
      <c r="B2" s="48" t="s">
        <v>35</v>
      </c>
      <c r="C2" s="49"/>
      <c r="D2" s="49"/>
      <c r="E2" s="49"/>
      <c r="F2" s="49"/>
      <c r="G2" s="49"/>
      <c r="H2" s="49"/>
      <c r="I2" s="49"/>
      <c r="J2" s="49"/>
      <c r="K2" s="49"/>
      <c r="L2" s="49"/>
      <c r="M2" s="49"/>
      <c r="N2" s="49"/>
      <c r="O2" s="50"/>
    </row>
    <row r="3" spans="2:15" x14ac:dyDescent="0.25">
      <c r="B3" s="51"/>
      <c r="C3" s="52"/>
      <c r="D3" s="52"/>
      <c r="E3" s="52"/>
      <c r="F3" s="52"/>
      <c r="G3" s="52"/>
      <c r="H3" s="52"/>
      <c r="I3" s="52"/>
      <c r="J3" s="52"/>
      <c r="K3" s="52"/>
      <c r="L3" s="52"/>
      <c r="M3" s="52"/>
      <c r="N3" s="52"/>
      <c r="O3" s="53"/>
    </row>
    <row r="4" spans="2:15" x14ac:dyDescent="0.25">
      <c r="B4" s="54"/>
      <c r="C4" s="55"/>
      <c r="D4" s="55"/>
      <c r="E4" s="55"/>
      <c r="F4" s="55"/>
      <c r="G4" s="55"/>
      <c r="H4" s="55"/>
      <c r="I4" s="55"/>
      <c r="J4" s="55"/>
      <c r="K4" s="55"/>
      <c r="L4" s="55"/>
      <c r="M4" s="55"/>
      <c r="N4" s="55"/>
      <c r="O4" s="56"/>
    </row>
    <row r="5" spans="2:15" x14ac:dyDescent="0.25">
      <c r="B5" s="37"/>
      <c r="O5" s="38"/>
    </row>
    <row r="6" spans="2:15" x14ac:dyDescent="0.25">
      <c r="B6" s="57" t="s">
        <v>15</v>
      </c>
      <c r="C6" s="58"/>
      <c r="D6" s="59"/>
      <c r="E6" s="66" t="s">
        <v>34</v>
      </c>
      <c r="F6" s="66"/>
      <c r="G6" s="66"/>
      <c r="H6" s="66"/>
      <c r="I6" s="66"/>
      <c r="J6" s="66"/>
      <c r="K6" s="66"/>
      <c r="L6" s="66"/>
      <c r="M6" s="66"/>
      <c r="N6" s="66"/>
      <c r="O6" s="67"/>
    </row>
    <row r="7" spans="2:15" x14ac:dyDescent="0.25">
      <c r="B7" s="60"/>
      <c r="C7" s="61"/>
      <c r="D7" s="62"/>
      <c r="E7" s="68"/>
      <c r="F7" s="68"/>
      <c r="G7" s="68"/>
      <c r="H7" s="68"/>
      <c r="I7" s="68"/>
      <c r="J7" s="68"/>
      <c r="K7" s="68"/>
      <c r="L7" s="68"/>
      <c r="M7" s="68"/>
      <c r="N7" s="68"/>
      <c r="O7" s="69"/>
    </row>
    <row r="8" spans="2:15" x14ac:dyDescent="0.25">
      <c r="B8" s="60"/>
      <c r="C8" s="61"/>
      <c r="D8" s="62"/>
      <c r="E8" s="68"/>
      <c r="F8" s="68"/>
      <c r="G8" s="68"/>
      <c r="H8" s="68"/>
      <c r="I8" s="68"/>
      <c r="J8" s="68"/>
      <c r="K8" s="68"/>
      <c r="L8" s="68"/>
      <c r="M8" s="68"/>
      <c r="N8" s="68"/>
      <c r="O8" s="69"/>
    </row>
    <row r="9" spans="2:15" x14ac:dyDescent="0.25">
      <c r="B9" s="63"/>
      <c r="C9" s="64"/>
      <c r="D9" s="65"/>
      <c r="E9" s="70"/>
      <c r="F9" s="70"/>
      <c r="G9" s="70"/>
      <c r="H9" s="70"/>
      <c r="I9" s="70"/>
      <c r="J9" s="70"/>
      <c r="K9" s="70"/>
      <c r="L9" s="70"/>
      <c r="M9" s="70"/>
      <c r="N9" s="70"/>
      <c r="O9" s="71"/>
    </row>
    <row r="10" spans="2:15" ht="15.75" x14ac:dyDescent="0.25">
      <c r="B10" s="39"/>
      <c r="C10" s="40"/>
      <c r="D10" s="40"/>
      <c r="E10" s="41"/>
      <c r="F10" s="41"/>
      <c r="G10" s="41"/>
      <c r="H10" s="41"/>
      <c r="I10" s="41"/>
      <c r="J10" s="41"/>
      <c r="K10" s="41"/>
      <c r="L10" s="41"/>
      <c r="M10" s="41"/>
      <c r="N10" s="41"/>
      <c r="O10" s="42"/>
    </row>
    <row r="11" spans="2:15" x14ac:dyDescent="0.25">
      <c r="B11" s="57" t="s">
        <v>16</v>
      </c>
      <c r="C11" s="58"/>
      <c r="D11" s="59"/>
      <c r="E11" s="72" t="s">
        <v>17</v>
      </c>
      <c r="F11" s="73"/>
      <c r="G11" s="73"/>
      <c r="H11" s="73" t="s">
        <v>18</v>
      </c>
      <c r="I11" s="73"/>
      <c r="J11" s="73"/>
      <c r="K11" s="73"/>
      <c r="L11" s="73"/>
      <c r="M11" s="73"/>
      <c r="N11" s="73"/>
      <c r="O11" s="74"/>
    </row>
    <row r="12" spans="2:15" x14ac:dyDescent="0.25">
      <c r="B12" s="60"/>
      <c r="C12" s="61"/>
      <c r="D12" s="62"/>
      <c r="E12" s="75" t="s">
        <v>33</v>
      </c>
      <c r="F12" s="76"/>
      <c r="G12" s="76"/>
      <c r="H12" s="79" t="s">
        <v>31</v>
      </c>
      <c r="I12" s="79"/>
      <c r="J12" s="79"/>
      <c r="K12" s="79"/>
      <c r="L12" s="79"/>
      <c r="M12" s="79"/>
      <c r="N12" s="79"/>
      <c r="O12" s="80"/>
    </row>
    <row r="13" spans="2:15" x14ac:dyDescent="0.25">
      <c r="B13" s="60"/>
      <c r="C13" s="61"/>
      <c r="D13" s="62"/>
      <c r="E13" s="77"/>
      <c r="F13" s="78"/>
      <c r="G13" s="78"/>
      <c r="H13" s="46"/>
      <c r="I13" s="46"/>
      <c r="J13" s="46"/>
      <c r="K13" s="46"/>
      <c r="L13" s="46"/>
      <c r="M13" s="46"/>
      <c r="N13" s="46"/>
      <c r="O13" s="47"/>
    </row>
    <row r="14" spans="2:15" x14ac:dyDescent="0.25">
      <c r="B14" s="60"/>
      <c r="C14" s="61"/>
      <c r="D14" s="62"/>
      <c r="E14" s="77" t="s">
        <v>23</v>
      </c>
      <c r="F14" s="84"/>
      <c r="G14" s="84"/>
      <c r="H14" s="46" t="s">
        <v>25</v>
      </c>
      <c r="I14" s="46"/>
      <c r="J14" s="46"/>
      <c r="K14" s="46"/>
      <c r="L14" s="46"/>
      <c r="M14" s="46"/>
      <c r="N14" s="46"/>
      <c r="O14" s="47"/>
    </row>
    <row r="15" spans="2:15" x14ac:dyDescent="0.25">
      <c r="B15" s="60"/>
      <c r="C15" s="61"/>
      <c r="D15" s="62"/>
      <c r="E15" s="77" t="s">
        <v>24</v>
      </c>
      <c r="F15" s="78"/>
      <c r="G15" s="78"/>
      <c r="H15" s="46" t="s">
        <v>29</v>
      </c>
      <c r="I15" s="46"/>
      <c r="J15" s="46"/>
      <c r="K15" s="46"/>
      <c r="L15" s="46"/>
      <c r="M15" s="46"/>
      <c r="N15" s="46"/>
      <c r="O15" s="47"/>
    </row>
    <row r="16" spans="2:15" x14ac:dyDescent="0.25">
      <c r="B16" s="60"/>
      <c r="C16" s="61"/>
      <c r="D16" s="62"/>
      <c r="E16" s="77"/>
      <c r="F16" s="78"/>
      <c r="G16" s="78"/>
      <c r="H16" s="46"/>
      <c r="I16" s="46"/>
      <c r="J16" s="46"/>
      <c r="K16" s="46"/>
      <c r="L16" s="46"/>
      <c r="M16" s="46"/>
      <c r="N16" s="46"/>
      <c r="O16" s="47"/>
    </row>
    <row r="17" spans="2:15" ht="15" customHeight="1" x14ac:dyDescent="0.25">
      <c r="B17" s="60"/>
      <c r="C17" s="61"/>
      <c r="D17" s="62"/>
      <c r="E17" s="45" t="s">
        <v>0</v>
      </c>
      <c r="F17" s="46"/>
      <c r="G17" s="46"/>
      <c r="H17" s="46" t="s">
        <v>30</v>
      </c>
      <c r="I17" s="46"/>
      <c r="J17" s="46"/>
      <c r="K17" s="46"/>
      <c r="L17" s="46"/>
      <c r="M17" s="46"/>
      <c r="N17" s="46"/>
      <c r="O17" s="47"/>
    </row>
    <row r="18" spans="2:15" ht="15" customHeight="1" x14ac:dyDescent="0.25">
      <c r="B18" s="60"/>
      <c r="C18" s="61"/>
      <c r="D18" s="62"/>
      <c r="E18" s="45"/>
      <c r="F18" s="46"/>
      <c r="G18" s="46"/>
      <c r="H18" s="46"/>
      <c r="I18" s="46"/>
      <c r="J18" s="46"/>
      <c r="K18" s="46"/>
      <c r="L18" s="46"/>
      <c r="M18" s="46"/>
      <c r="N18" s="46"/>
      <c r="O18" s="47"/>
    </row>
    <row r="19" spans="2:15" x14ac:dyDescent="0.25">
      <c r="B19" s="60"/>
      <c r="C19" s="61"/>
      <c r="D19" s="62"/>
      <c r="E19" s="45" t="s">
        <v>13</v>
      </c>
      <c r="F19" s="46"/>
      <c r="G19" s="46"/>
      <c r="H19" s="46" t="s">
        <v>26</v>
      </c>
      <c r="I19" s="46"/>
      <c r="J19" s="46"/>
      <c r="K19" s="46"/>
      <c r="L19" s="46"/>
      <c r="M19" s="46"/>
      <c r="N19" s="46"/>
      <c r="O19" s="47"/>
    </row>
    <row r="20" spans="2:15" x14ac:dyDescent="0.25">
      <c r="B20" s="60"/>
      <c r="C20" s="61"/>
      <c r="D20" s="62"/>
      <c r="E20" s="45"/>
      <c r="F20" s="46"/>
      <c r="G20" s="46"/>
      <c r="H20" s="46"/>
      <c r="I20" s="46"/>
      <c r="J20" s="46"/>
      <c r="K20" s="46"/>
      <c r="L20" s="46"/>
      <c r="M20" s="46"/>
      <c r="N20" s="46"/>
      <c r="O20" s="47"/>
    </row>
    <row r="21" spans="2:15" ht="15" customHeight="1" x14ac:dyDescent="0.25">
      <c r="B21" s="60"/>
      <c r="C21" s="61"/>
      <c r="D21" s="62"/>
      <c r="E21" s="45" t="s">
        <v>19</v>
      </c>
      <c r="F21" s="46"/>
      <c r="G21" s="46"/>
      <c r="H21" s="46" t="s">
        <v>20</v>
      </c>
      <c r="I21" s="46"/>
      <c r="J21" s="46"/>
      <c r="K21" s="46"/>
      <c r="L21" s="46"/>
      <c r="M21" s="46"/>
      <c r="N21" s="46"/>
      <c r="O21" s="47"/>
    </row>
    <row r="22" spans="2:15" x14ac:dyDescent="0.25">
      <c r="B22" s="60"/>
      <c r="C22" s="61"/>
      <c r="D22" s="62"/>
      <c r="E22" s="45" t="s">
        <v>21</v>
      </c>
      <c r="F22" s="46"/>
      <c r="G22" s="46"/>
      <c r="H22" s="46" t="s">
        <v>32</v>
      </c>
      <c r="I22" s="46"/>
      <c r="J22" s="46"/>
      <c r="K22" s="46"/>
      <c r="L22" s="46"/>
      <c r="M22" s="46"/>
      <c r="N22" s="46"/>
      <c r="O22" s="47"/>
    </row>
    <row r="23" spans="2:15" x14ac:dyDescent="0.25">
      <c r="B23" s="60"/>
      <c r="C23" s="61"/>
      <c r="D23" s="62"/>
      <c r="E23" s="45" t="s">
        <v>5</v>
      </c>
      <c r="F23" s="46"/>
      <c r="G23" s="46"/>
      <c r="H23" s="46" t="s">
        <v>22</v>
      </c>
      <c r="I23" s="46"/>
      <c r="J23" s="46"/>
      <c r="K23" s="46"/>
      <c r="L23" s="46"/>
      <c r="M23" s="46"/>
      <c r="N23" s="46"/>
      <c r="O23" s="47"/>
    </row>
    <row r="24" spans="2:15" x14ac:dyDescent="0.25">
      <c r="B24" s="60"/>
      <c r="C24" s="61"/>
      <c r="D24" s="62"/>
      <c r="E24" s="45" t="s">
        <v>3</v>
      </c>
      <c r="F24" s="46"/>
      <c r="G24" s="46"/>
      <c r="H24" s="46" t="s">
        <v>28</v>
      </c>
      <c r="I24" s="46"/>
      <c r="J24" s="46"/>
      <c r="K24" s="46"/>
      <c r="L24" s="46"/>
      <c r="M24" s="46"/>
      <c r="N24" s="46"/>
      <c r="O24" s="47"/>
    </row>
    <row r="25" spans="2:15" x14ac:dyDescent="0.25">
      <c r="B25" s="60"/>
      <c r="C25" s="61"/>
      <c r="D25" s="62"/>
      <c r="E25" s="45"/>
      <c r="F25" s="46"/>
      <c r="G25" s="46"/>
      <c r="H25" s="46"/>
      <c r="I25" s="46"/>
      <c r="J25" s="46"/>
      <c r="K25" s="46"/>
      <c r="L25" s="46"/>
      <c r="M25" s="46"/>
      <c r="N25" s="46"/>
      <c r="O25" s="47"/>
    </row>
    <row r="26" spans="2:15" x14ac:dyDescent="0.25">
      <c r="B26" s="60"/>
      <c r="C26" s="61"/>
      <c r="D26" s="62"/>
      <c r="E26" s="45" t="s">
        <v>4</v>
      </c>
      <c r="F26" s="46"/>
      <c r="G26" s="46"/>
      <c r="H26" s="46" t="s">
        <v>27</v>
      </c>
      <c r="I26" s="46"/>
      <c r="J26" s="46"/>
      <c r="K26" s="46"/>
      <c r="L26" s="46"/>
      <c r="M26" s="46"/>
      <c r="N26" s="46"/>
      <c r="O26" s="47"/>
    </row>
    <row r="27" spans="2:15" x14ac:dyDescent="0.25">
      <c r="B27" s="63"/>
      <c r="C27" s="64"/>
      <c r="D27" s="65"/>
      <c r="E27" s="81"/>
      <c r="F27" s="82"/>
      <c r="G27" s="82"/>
      <c r="H27" s="82"/>
      <c r="I27" s="82"/>
      <c r="J27" s="82"/>
      <c r="K27" s="82"/>
      <c r="L27" s="82"/>
      <c r="M27" s="82"/>
      <c r="N27" s="82"/>
      <c r="O27" s="83"/>
    </row>
  </sheetData>
  <mergeCells count="26">
    <mergeCell ref="B2:O4"/>
    <mergeCell ref="B6:D9"/>
    <mergeCell ref="E6:O9"/>
    <mergeCell ref="B11:D27"/>
    <mergeCell ref="E11:G11"/>
    <mergeCell ref="H11:O11"/>
    <mergeCell ref="E12:G13"/>
    <mergeCell ref="H12:O13"/>
    <mergeCell ref="E15:G16"/>
    <mergeCell ref="H15:O16"/>
    <mergeCell ref="E26:G27"/>
    <mergeCell ref="H26:O27"/>
    <mergeCell ref="E14:G14"/>
    <mergeCell ref="H14:O14"/>
    <mergeCell ref="E22:G22"/>
    <mergeCell ref="H22:O22"/>
    <mergeCell ref="E17:G18"/>
    <mergeCell ref="H17:O18"/>
    <mergeCell ref="E23:G23"/>
    <mergeCell ref="H23:O23"/>
    <mergeCell ref="E24:G25"/>
    <mergeCell ref="H24:O25"/>
    <mergeCell ref="E19:G20"/>
    <mergeCell ref="H19:O20"/>
    <mergeCell ref="E21:G21"/>
    <mergeCell ref="H21:O2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2"/>
  <sheetViews>
    <sheetView workbookViewId="0"/>
  </sheetViews>
  <sheetFormatPr defaultRowHeight="15" x14ac:dyDescent="0.25"/>
  <cols>
    <col min="1" max="1" width="15.42578125" bestFit="1" customWidth="1"/>
    <col min="2" max="2" width="10.140625" bestFit="1" customWidth="1"/>
    <col min="3" max="3" width="18.42578125" bestFit="1" customWidth="1"/>
    <col min="4" max="4" width="9.85546875" bestFit="1" customWidth="1"/>
    <col min="5" max="5" width="42.28515625" bestFit="1" customWidth="1"/>
    <col min="6" max="6" width="26.7109375" bestFit="1" customWidth="1"/>
    <col min="7" max="7" width="21.42578125" bestFit="1" customWidth="1"/>
    <col min="8" max="8" width="12.85546875" bestFit="1" customWidth="1"/>
    <col min="9" max="9" width="14.140625" bestFit="1" customWidth="1"/>
    <col min="10" max="10" width="15.7109375" bestFit="1" customWidth="1"/>
    <col min="13" max="13" width="10.140625" bestFit="1" customWidth="1"/>
    <col min="14" max="14" width="12.7109375" bestFit="1" customWidth="1"/>
  </cols>
  <sheetData>
    <row r="1" spans="1:18" ht="24" customHeight="1" x14ac:dyDescent="0.25">
      <c r="A1" s="33" t="s">
        <v>33</v>
      </c>
      <c r="B1" s="25" t="s">
        <v>9</v>
      </c>
      <c r="C1" s="25" t="s">
        <v>24</v>
      </c>
      <c r="D1" s="25" t="s">
        <v>0</v>
      </c>
      <c r="E1" s="24" t="s">
        <v>13</v>
      </c>
      <c r="F1" s="24" t="s">
        <v>14</v>
      </c>
      <c r="G1" s="24" t="s">
        <v>12</v>
      </c>
      <c r="H1" s="24" t="s">
        <v>5</v>
      </c>
      <c r="I1" s="24" t="s">
        <v>3</v>
      </c>
      <c r="J1" s="28" t="s">
        <v>4</v>
      </c>
    </row>
    <row r="2" spans="1:18" x14ac:dyDescent="0.25">
      <c r="A2" s="34">
        <v>1</v>
      </c>
      <c r="B2" s="21">
        <v>4</v>
      </c>
      <c r="C2" s="22" t="s">
        <v>2</v>
      </c>
      <c r="D2" s="22" t="s">
        <v>2</v>
      </c>
      <c r="E2" s="13">
        <v>38112825</v>
      </c>
      <c r="F2" s="13">
        <v>1905641250</v>
      </c>
      <c r="G2" s="14">
        <v>0.99050000000000005</v>
      </c>
      <c r="H2" s="14">
        <v>0.45350000000000001</v>
      </c>
      <c r="I2" s="23">
        <v>34273186</v>
      </c>
      <c r="J2" s="29">
        <f t="shared" ref="J2:J17" si="0">(I2/E2)*100</f>
        <v>89.925598535401136</v>
      </c>
      <c r="M2" s="2"/>
      <c r="N2" s="2"/>
      <c r="O2" s="3"/>
      <c r="P2" s="4"/>
      <c r="Q2" s="4"/>
      <c r="R2" s="5"/>
    </row>
    <row r="3" spans="1:18" x14ac:dyDescent="0.25">
      <c r="A3" s="35">
        <v>2</v>
      </c>
      <c r="B3" s="1">
        <v>4</v>
      </c>
      <c r="C3" s="6" t="s">
        <v>2</v>
      </c>
      <c r="D3" s="6" t="s">
        <v>2</v>
      </c>
      <c r="E3" s="2">
        <v>38027610</v>
      </c>
      <c r="F3" s="2">
        <v>1901380500</v>
      </c>
      <c r="G3" s="4">
        <v>0.99180000000000001</v>
      </c>
      <c r="H3" s="4">
        <v>0.44669999999999999</v>
      </c>
      <c r="I3" s="9">
        <v>34204191</v>
      </c>
      <c r="J3" s="30">
        <f t="shared" si="0"/>
        <v>89.945676312552905</v>
      </c>
      <c r="M3" s="2"/>
      <c r="N3" s="2"/>
      <c r="O3" s="3"/>
      <c r="P3" s="4"/>
      <c r="Q3" s="4"/>
      <c r="R3" s="5"/>
    </row>
    <row r="4" spans="1:18" x14ac:dyDescent="0.25">
      <c r="A4" s="35">
        <v>3</v>
      </c>
      <c r="B4" s="1">
        <v>4</v>
      </c>
      <c r="C4" s="6" t="s">
        <v>2</v>
      </c>
      <c r="D4" s="6" t="s">
        <v>2</v>
      </c>
      <c r="E4" s="2">
        <v>36045902</v>
      </c>
      <c r="F4" s="2">
        <v>1802295100</v>
      </c>
      <c r="G4" s="4">
        <v>0.98980000000000001</v>
      </c>
      <c r="H4" s="4">
        <v>0.45</v>
      </c>
      <c r="I4" s="9">
        <v>32388078</v>
      </c>
      <c r="J4" s="30">
        <f t="shared" si="0"/>
        <v>89.852316637824742</v>
      </c>
      <c r="M4" s="2"/>
      <c r="N4" s="2"/>
      <c r="O4" s="3"/>
      <c r="P4" s="4"/>
      <c r="Q4" s="4"/>
      <c r="R4" s="5"/>
    </row>
    <row r="5" spans="1:18" x14ac:dyDescent="0.25">
      <c r="A5" s="35">
        <v>4</v>
      </c>
      <c r="B5" s="1">
        <v>4</v>
      </c>
      <c r="C5" s="6" t="s">
        <v>2</v>
      </c>
      <c r="D5" s="6" t="s">
        <v>2</v>
      </c>
      <c r="E5" s="2">
        <v>37518039</v>
      </c>
      <c r="F5" s="2">
        <v>1875901950</v>
      </c>
      <c r="G5" s="4">
        <v>0.97699999999999998</v>
      </c>
      <c r="H5" s="4">
        <v>0.45660000000000001</v>
      </c>
      <c r="I5" s="9">
        <v>33504566</v>
      </c>
      <c r="J5" s="30">
        <f t="shared" si="0"/>
        <v>89.302551234087687</v>
      </c>
      <c r="M5" s="2"/>
      <c r="N5" s="2"/>
      <c r="O5" s="3"/>
      <c r="P5" s="4"/>
      <c r="Q5" s="4"/>
      <c r="R5" s="5"/>
    </row>
    <row r="6" spans="1:18" x14ac:dyDescent="0.25">
      <c r="A6" s="35">
        <v>5</v>
      </c>
      <c r="B6" s="1">
        <v>4</v>
      </c>
      <c r="C6" s="6" t="s">
        <v>2</v>
      </c>
      <c r="D6" s="7" t="s">
        <v>1</v>
      </c>
      <c r="E6" s="2">
        <v>35838168</v>
      </c>
      <c r="F6" s="2">
        <v>1791908400</v>
      </c>
      <c r="G6" s="4">
        <v>0.97650000000000003</v>
      </c>
      <c r="H6" s="4">
        <v>0.45569999999999999</v>
      </c>
      <c r="I6" s="9">
        <v>32190193</v>
      </c>
      <c r="J6" s="30">
        <f t="shared" si="0"/>
        <v>89.820978014277969</v>
      </c>
      <c r="M6" s="2"/>
      <c r="N6" s="2"/>
      <c r="O6" s="3"/>
      <c r="P6" s="4"/>
      <c r="Q6" s="4"/>
      <c r="R6" s="5"/>
    </row>
    <row r="7" spans="1:18" x14ac:dyDescent="0.25">
      <c r="A7" s="35">
        <v>6</v>
      </c>
      <c r="B7" s="1">
        <v>4</v>
      </c>
      <c r="C7" s="6" t="s">
        <v>2</v>
      </c>
      <c r="D7" s="7" t="s">
        <v>1</v>
      </c>
      <c r="E7" s="2">
        <v>37417547</v>
      </c>
      <c r="F7" s="2">
        <v>1870877350</v>
      </c>
      <c r="G7" s="4">
        <v>0.97850000000000004</v>
      </c>
      <c r="H7" s="4">
        <v>0.45040000000000002</v>
      </c>
      <c r="I7" s="9">
        <v>33789550</v>
      </c>
      <c r="J7" s="30">
        <f t="shared" si="0"/>
        <v>90.304022334761811</v>
      </c>
      <c r="M7" s="2"/>
      <c r="N7" s="2"/>
      <c r="O7" s="3"/>
      <c r="P7" s="4"/>
      <c r="Q7" s="4"/>
      <c r="R7" s="5"/>
    </row>
    <row r="8" spans="1:18" x14ac:dyDescent="0.25">
      <c r="A8" s="35">
        <v>7</v>
      </c>
      <c r="B8" s="1">
        <v>4</v>
      </c>
      <c r="C8" s="6" t="s">
        <v>2</v>
      </c>
      <c r="D8" s="7" t="s">
        <v>1</v>
      </c>
      <c r="E8" s="2">
        <v>36380975</v>
      </c>
      <c r="F8" s="2">
        <v>1819048750</v>
      </c>
      <c r="G8" s="4">
        <v>0.99270000000000003</v>
      </c>
      <c r="H8" s="4">
        <v>0.45350000000000001</v>
      </c>
      <c r="I8" s="9">
        <v>33009752</v>
      </c>
      <c r="J8" s="30">
        <f t="shared" si="0"/>
        <v>90.733555106755659</v>
      </c>
      <c r="M8" s="2"/>
      <c r="N8" s="2"/>
      <c r="O8" s="3"/>
      <c r="P8" s="4"/>
      <c r="Q8" s="4"/>
      <c r="R8" s="5"/>
    </row>
    <row r="9" spans="1:18" x14ac:dyDescent="0.25">
      <c r="A9" s="35">
        <v>8</v>
      </c>
      <c r="B9" s="1">
        <v>4</v>
      </c>
      <c r="C9" s="6" t="s">
        <v>2</v>
      </c>
      <c r="D9" s="7" t="s">
        <v>1</v>
      </c>
      <c r="E9" s="2">
        <v>37732555</v>
      </c>
      <c r="F9" s="2">
        <v>1886627750</v>
      </c>
      <c r="G9" s="4">
        <v>0.98299999999999998</v>
      </c>
      <c r="H9" s="4">
        <v>0.45119999999999999</v>
      </c>
      <c r="I9" s="9">
        <v>34201042</v>
      </c>
      <c r="J9" s="30">
        <f t="shared" si="0"/>
        <v>90.640673550995956</v>
      </c>
      <c r="M9" s="2"/>
      <c r="N9" s="2"/>
      <c r="O9" s="3"/>
      <c r="P9" s="4"/>
      <c r="Q9" s="4"/>
      <c r="R9" s="5"/>
    </row>
    <row r="10" spans="1:18" x14ac:dyDescent="0.25">
      <c r="A10" s="35">
        <v>9</v>
      </c>
      <c r="B10" s="1">
        <v>4</v>
      </c>
      <c r="C10" s="7" t="s">
        <v>1</v>
      </c>
      <c r="D10" s="6" t="s">
        <v>2</v>
      </c>
      <c r="E10" s="2">
        <v>37800947</v>
      </c>
      <c r="F10" s="2">
        <v>1890047350</v>
      </c>
      <c r="G10" s="4">
        <v>0.9909</v>
      </c>
      <c r="H10" s="4">
        <v>0.45379999999999998</v>
      </c>
      <c r="I10" s="9">
        <v>34253024</v>
      </c>
      <c r="J10" s="30">
        <f t="shared" si="0"/>
        <v>90.614195459177253</v>
      </c>
    </row>
    <row r="11" spans="1:18" x14ac:dyDescent="0.25">
      <c r="A11" s="35">
        <v>10</v>
      </c>
      <c r="B11" s="1">
        <v>4</v>
      </c>
      <c r="C11" s="7" t="s">
        <v>1</v>
      </c>
      <c r="D11" s="6" t="s">
        <v>2</v>
      </c>
      <c r="E11" s="2">
        <v>37799950</v>
      </c>
      <c r="F11" s="2">
        <v>1889997500</v>
      </c>
      <c r="G11" s="4">
        <v>0.99050000000000005</v>
      </c>
      <c r="H11" s="4">
        <v>0.45729999999999998</v>
      </c>
      <c r="I11" s="9">
        <v>34316542</v>
      </c>
      <c r="J11" s="30">
        <f t="shared" si="0"/>
        <v>90.784622730982449</v>
      </c>
    </row>
    <row r="12" spans="1:18" x14ac:dyDescent="0.25">
      <c r="A12" s="35">
        <v>11</v>
      </c>
      <c r="B12" s="1">
        <v>4</v>
      </c>
      <c r="C12" s="7" t="s">
        <v>1</v>
      </c>
      <c r="D12" s="6" t="s">
        <v>2</v>
      </c>
      <c r="E12" s="2">
        <v>37843630</v>
      </c>
      <c r="F12" s="2">
        <v>1892181500</v>
      </c>
      <c r="G12" s="4">
        <v>0.99109999999999998</v>
      </c>
      <c r="H12" s="4">
        <v>0.45760000000000001</v>
      </c>
      <c r="I12" s="9">
        <v>34319939</v>
      </c>
      <c r="J12" s="30">
        <f t="shared" si="0"/>
        <v>90.688813414569367</v>
      </c>
    </row>
    <row r="13" spans="1:18" x14ac:dyDescent="0.25">
      <c r="A13" s="35">
        <v>12</v>
      </c>
      <c r="B13" s="1">
        <v>4</v>
      </c>
      <c r="C13" s="7" t="s">
        <v>1</v>
      </c>
      <c r="D13" s="6" t="s">
        <v>2</v>
      </c>
      <c r="E13" s="2">
        <v>37741064</v>
      </c>
      <c r="F13" s="2">
        <v>1887053200</v>
      </c>
      <c r="G13" s="4">
        <v>0.99080000000000001</v>
      </c>
      <c r="H13" s="4">
        <v>0.45729999999999998</v>
      </c>
      <c r="I13" s="9">
        <v>34245233</v>
      </c>
      <c r="J13" s="30">
        <f t="shared" si="0"/>
        <v>90.737327914231571</v>
      </c>
    </row>
    <row r="14" spans="1:18" x14ac:dyDescent="0.25">
      <c r="A14" s="35">
        <v>13</v>
      </c>
      <c r="B14" s="1">
        <v>4</v>
      </c>
      <c r="C14" s="7" t="s">
        <v>1</v>
      </c>
      <c r="D14" s="7" t="s">
        <v>1</v>
      </c>
      <c r="E14" s="2">
        <v>37700086</v>
      </c>
      <c r="F14" s="2">
        <v>1885004300</v>
      </c>
      <c r="G14" s="4">
        <v>0.99109999999999998</v>
      </c>
      <c r="H14" s="4">
        <v>0.4496</v>
      </c>
      <c r="I14" s="9">
        <v>34117842</v>
      </c>
      <c r="J14" s="30">
        <f t="shared" si="0"/>
        <v>90.49804820073885</v>
      </c>
    </row>
    <row r="15" spans="1:18" x14ac:dyDescent="0.25">
      <c r="A15" s="35">
        <v>14</v>
      </c>
      <c r="B15" s="1">
        <v>4</v>
      </c>
      <c r="C15" s="7" t="s">
        <v>1</v>
      </c>
      <c r="D15" s="7" t="s">
        <v>1</v>
      </c>
      <c r="E15" s="2">
        <v>37896346</v>
      </c>
      <c r="F15" s="2">
        <v>1894817300</v>
      </c>
      <c r="G15" s="4">
        <v>0.99099999999999999</v>
      </c>
      <c r="H15" s="4">
        <v>0.45519999999999999</v>
      </c>
      <c r="I15" s="9">
        <v>34218917</v>
      </c>
      <c r="J15" s="30">
        <f t="shared" si="0"/>
        <v>90.296085538167716</v>
      </c>
    </row>
    <row r="16" spans="1:18" x14ac:dyDescent="0.25">
      <c r="A16" s="35">
        <v>15</v>
      </c>
      <c r="B16" s="1">
        <v>4</v>
      </c>
      <c r="C16" s="7" t="s">
        <v>1</v>
      </c>
      <c r="D16" s="7" t="s">
        <v>1</v>
      </c>
      <c r="E16" s="2">
        <v>37615430</v>
      </c>
      <c r="F16" s="2">
        <v>1880771500</v>
      </c>
      <c r="G16" s="4">
        <v>0.99070000000000003</v>
      </c>
      <c r="H16" s="4">
        <v>0.45789999999999997</v>
      </c>
      <c r="I16" s="9">
        <v>33976624</v>
      </c>
      <c r="J16" s="30">
        <f t="shared" si="0"/>
        <v>90.326294289338179</v>
      </c>
    </row>
    <row r="17" spans="1:13" x14ac:dyDescent="0.25">
      <c r="A17" s="36">
        <v>16</v>
      </c>
      <c r="B17" s="18">
        <v>4</v>
      </c>
      <c r="C17" s="19" t="s">
        <v>1</v>
      </c>
      <c r="D17" s="19" t="s">
        <v>1</v>
      </c>
      <c r="E17" s="17">
        <v>36995369</v>
      </c>
      <c r="F17" s="17">
        <v>1849768450</v>
      </c>
      <c r="G17" s="20">
        <v>0.9748</v>
      </c>
      <c r="H17" s="20">
        <v>0.45850000000000002</v>
      </c>
      <c r="I17" s="43">
        <v>33515434</v>
      </c>
      <c r="J17" s="31">
        <f t="shared" si="0"/>
        <v>90.593592944024977</v>
      </c>
    </row>
    <row r="18" spans="1:13" x14ac:dyDescent="0.25">
      <c r="B18" s="1"/>
      <c r="D18" s="26" t="s">
        <v>6</v>
      </c>
      <c r="E18" s="15">
        <f t="shared" ref="E18:J18" si="1">AVERAGE(E2:E17)</f>
        <v>37404152.6875</v>
      </c>
      <c r="F18" s="15">
        <f t="shared" si="1"/>
        <v>1870207634.375</v>
      </c>
      <c r="G18" s="16">
        <f t="shared" si="1"/>
        <v>0.98691875000000007</v>
      </c>
      <c r="H18" s="16">
        <f t="shared" si="1"/>
        <v>0.45405000000000001</v>
      </c>
      <c r="I18" s="15">
        <f t="shared" si="1"/>
        <v>33782757.0625</v>
      </c>
      <c r="J18" s="44">
        <f t="shared" si="1"/>
        <v>90.316522013618012</v>
      </c>
    </row>
    <row r="19" spans="1:13" x14ac:dyDescent="0.25">
      <c r="B19" s="1"/>
      <c r="D19" s="26" t="s">
        <v>7</v>
      </c>
      <c r="E19" s="15">
        <f t="shared" ref="E19:J19" si="2">MIN(E2:E17)</f>
        <v>35838168</v>
      </c>
      <c r="F19" s="15">
        <f t="shared" si="2"/>
        <v>1791908400</v>
      </c>
      <c r="G19" s="16">
        <f t="shared" si="2"/>
        <v>0.9748</v>
      </c>
      <c r="H19" s="16">
        <f t="shared" si="2"/>
        <v>0.44669999999999999</v>
      </c>
      <c r="I19" s="15">
        <f t="shared" si="2"/>
        <v>32190193</v>
      </c>
      <c r="J19" s="44">
        <f t="shared" si="2"/>
        <v>89.302551234087687</v>
      </c>
    </row>
    <row r="20" spans="1:13" x14ac:dyDescent="0.25">
      <c r="D20" s="26" t="s">
        <v>8</v>
      </c>
      <c r="E20" s="15">
        <f t="shared" ref="E20:J20" si="3">MAX(E2:E17)</f>
        <v>38112825</v>
      </c>
      <c r="F20" s="15">
        <f t="shared" si="3"/>
        <v>1905641250</v>
      </c>
      <c r="G20" s="16">
        <f t="shared" si="3"/>
        <v>0.99270000000000003</v>
      </c>
      <c r="H20" s="16">
        <f t="shared" si="3"/>
        <v>0.45850000000000002</v>
      </c>
      <c r="I20" s="15">
        <f t="shared" si="3"/>
        <v>34319939</v>
      </c>
      <c r="J20" s="44">
        <f t="shared" si="3"/>
        <v>90.784622730982449</v>
      </c>
    </row>
    <row r="21" spans="1:13" x14ac:dyDescent="0.25">
      <c r="D21" s="27" t="s">
        <v>10</v>
      </c>
      <c r="E21" s="17">
        <f>SUM(E2:E17)</f>
        <v>598466443</v>
      </c>
      <c r="F21" s="17">
        <f>SUM(F2:F17)</f>
        <v>29923322150</v>
      </c>
      <c r="G21" s="17" t="s">
        <v>11</v>
      </c>
      <c r="H21" s="17" t="s">
        <v>11</v>
      </c>
      <c r="I21" s="17">
        <f>SUM(I2:I17)</f>
        <v>540524113</v>
      </c>
      <c r="J21" s="32" t="s">
        <v>11</v>
      </c>
    </row>
    <row r="22" spans="1:13" x14ac:dyDescent="0.25">
      <c r="E22" s="12"/>
    </row>
    <row r="23" spans="1:13" x14ac:dyDescent="0.25">
      <c r="E23" s="3"/>
      <c r="F23" s="2"/>
      <c r="G23" s="2"/>
      <c r="H23" s="3"/>
      <c r="I23" s="4"/>
      <c r="K23" s="8"/>
      <c r="L23" s="5"/>
    </row>
    <row r="24" spans="1:13" x14ac:dyDescent="0.25">
      <c r="E24" s="3"/>
      <c r="F24" s="2"/>
      <c r="G24" s="2"/>
      <c r="H24" s="3"/>
      <c r="I24" s="4"/>
      <c r="K24" s="8"/>
    </row>
    <row r="25" spans="1:13" x14ac:dyDescent="0.25">
      <c r="C25" s="1"/>
      <c r="D25" s="10"/>
      <c r="E25" s="3"/>
      <c r="F25" s="2"/>
      <c r="G25" s="2"/>
      <c r="H25" s="3"/>
      <c r="I25" s="4"/>
      <c r="K25" s="8"/>
    </row>
    <row r="26" spans="1:13" x14ac:dyDescent="0.25">
      <c r="C26" s="1"/>
      <c r="D26" s="10"/>
      <c r="E26" s="3"/>
      <c r="F26" s="2"/>
      <c r="G26" s="2"/>
      <c r="H26" s="3"/>
      <c r="I26" s="4"/>
      <c r="K26" s="8"/>
    </row>
    <row r="27" spans="1:13" x14ac:dyDescent="0.25">
      <c r="C27" s="1"/>
      <c r="D27" s="10"/>
      <c r="E27" s="3"/>
      <c r="F27" s="2"/>
      <c r="G27" s="2"/>
      <c r="H27" s="3"/>
      <c r="I27" s="4"/>
      <c r="K27" s="8"/>
    </row>
    <row r="28" spans="1:13" x14ac:dyDescent="0.25">
      <c r="C28" s="1"/>
      <c r="D28" s="10"/>
      <c r="E28" s="3"/>
      <c r="F28" s="2"/>
      <c r="G28" s="2"/>
      <c r="H28" s="3"/>
      <c r="I28" s="4"/>
      <c r="K28" s="8"/>
    </row>
    <row r="29" spans="1:13" x14ac:dyDescent="0.25">
      <c r="C29" s="1"/>
      <c r="D29" s="10"/>
      <c r="E29" s="3"/>
      <c r="F29" s="2"/>
      <c r="G29" s="2"/>
      <c r="H29" s="3"/>
      <c r="I29" s="4"/>
      <c r="K29" s="8"/>
    </row>
    <row r="30" spans="1:13" x14ac:dyDescent="0.25">
      <c r="C30" s="1"/>
      <c r="D30" s="10"/>
      <c r="E30" s="3"/>
      <c r="F30" s="2"/>
      <c r="G30" s="2"/>
      <c r="H30" s="3"/>
      <c r="I30" s="4"/>
      <c r="K30" s="8"/>
    </row>
    <row r="31" spans="1:13" x14ac:dyDescent="0.25">
      <c r="C31" s="1"/>
      <c r="D31" s="10"/>
      <c r="F31" s="10"/>
      <c r="G31" s="10"/>
      <c r="H31" s="10"/>
      <c r="J31" s="11"/>
    </row>
    <row r="32" spans="1:13" x14ac:dyDescent="0.25">
      <c r="C32" s="1"/>
      <c r="D32" s="10"/>
      <c r="E32" s="3"/>
      <c r="F32" s="2"/>
      <c r="G32" s="2"/>
      <c r="H32" s="3"/>
      <c r="I32" s="4"/>
      <c r="J32" s="4"/>
      <c r="K32" s="2"/>
      <c r="L32" s="1"/>
      <c r="M32"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Info Sheet</vt:lpstr>
      <vt:lpstr>Read 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Wilkinson</dc:creator>
  <cp:lastModifiedBy>samw63</cp:lastModifiedBy>
  <dcterms:created xsi:type="dcterms:W3CDTF">2015-06-05T18:17:20Z</dcterms:created>
  <dcterms:modified xsi:type="dcterms:W3CDTF">2020-09-27T08:48:19Z</dcterms:modified>
</cp:coreProperties>
</file>