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filterPrivacy="1" defaultThemeVersion="124226"/>
  <bookViews>
    <workbookView xWindow="240" yWindow="105" windowWidth="14805" windowHeight="8010"/>
  </bookViews>
  <sheets>
    <sheet name="8.33. Wold sites by issuer" sheetId="1" r:id="rId1"/>
  </sheets>
  <calcPr calcId="171027" concurrentCalc="0"/>
</workbook>
</file>

<file path=xl/calcChain.xml><?xml version="1.0" encoding="utf-8"?>
<calcChain xmlns="http://schemas.openxmlformats.org/spreadsheetml/2006/main">
  <c r="B27" i="1" l="1"/>
  <c r="AN20" i="1"/>
  <c r="AG21" i="1"/>
  <c r="AN21" i="1"/>
  <c r="AG22" i="1"/>
  <c r="AN22" i="1"/>
  <c r="AN23" i="1"/>
  <c r="AN24" i="1"/>
  <c r="AG25" i="1"/>
  <c r="AN25" i="1"/>
  <c r="AN26" i="1"/>
  <c r="AG8" i="1"/>
  <c r="AN8" i="1"/>
  <c r="AN9" i="1"/>
  <c r="AN10" i="1"/>
  <c r="AG11" i="1"/>
  <c r="AN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AG12" i="1"/>
  <c r="AN12" i="1"/>
  <c r="AG13" i="1"/>
  <c r="AN13" i="1"/>
  <c r="AN14" i="1"/>
  <c r="AN15" i="1"/>
  <c r="AG16" i="1"/>
  <c r="AN16" i="1"/>
  <c r="AN17" i="1"/>
  <c r="AN27" i="1"/>
  <c r="AR20" i="1"/>
  <c r="AH21" i="1"/>
  <c r="AI21" i="1"/>
  <c r="AK21" i="1"/>
  <c r="AR21" i="1"/>
  <c r="AH22" i="1"/>
  <c r="AI22" i="1"/>
  <c r="AK22" i="1"/>
  <c r="AR22" i="1"/>
  <c r="AR23" i="1"/>
  <c r="AR24" i="1"/>
  <c r="AH25" i="1"/>
  <c r="AI25" i="1"/>
  <c r="AK25" i="1"/>
  <c r="AR25" i="1"/>
  <c r="AR26" i="1"/>
  <c r="AH8" i="1"/>
  <c r="AI8" i="1"/>
  <c r="AK8" i="1"/>
  <c r="AR8" i="1"/>
  <c r="AR9" i="1"/>
  <c r="AR10" i="1"/>
  <c r="AH11" i="1"/>
  <c r="AI11" i="1"/>
  <c r="AK11" i="1"/>
  <c r="AR11" i="1"/>
  <c r="R12" i="1"/>
  <c r="S12" i="1"/>
  <c r="AH12" i="1"/>
  <c r="T12" i="1"/>
  <c r="U12" i="1"/>
  <c r="V12" i="1"/>
  <c r="W12" i="1"/>
  <c r="X12" i="1"/>
  <c r="Y12" i="1"/>
  <c r="Z12" i="1"/>
  <c r="AA12" i="1"/>
  <c r="AI12" i="1"/>
  <c r="AK12" i="1"/>
  <c r="AR12" i="1"/>
  <c r="AH13" i="1"/>
  <c r="AI13" i="1"/>
  <c r="AK13" i="1"/>
  <c r="AR13" i="1"/>
  <c r="AR14" i="1"/>
  <c r="AR15" i="1"/>
  <c r="AH16" i="1"/>
  <c r="AI16" i="1"/>
  <c r="AK16" i="1"/>
  <c r="AR16" i="1"/>
  <c r="AR17" i="1"/>
  <c r="AR27" i="1"/>
  <c r="AN28" i="1"/>
  <c r="AO20" i="1"/>
  <c r="AO21" i="1"/>
  <c r="AO22" i="1"/>
  <c r="AO23" i="1"/>
  <c r="AO24" i="1"/>
  <c r="AO25" i="1"/>
  <c r="AO26" i="1"/>
  <c r="AO8" i="1"/>
  <c r="AO9" i="1"/>
  <c r="AO10" i="1"/>
  <c r="AO11" i="1"/>
  <c r="AO12" i="1"/>
  <c r="AO13" i="1"/>
  <c r="AO14" i="1"/>
  <c r="AO15" i="1"/>
  <c r="AO16" i="1"/>
  <c r="AO17" i="1"/>
  <c r="AO27" i="1"/>
  <c r="AO28" i="1"/>
  <c r="AP20" i="1"/>
  <c r="AP21" i="1"/>
  <c r="AP22" i="1"/>
  <c r="AP23" i="1"/>
  <c r="AP24" i="1"/>
  <c r="AP25" i="1"/>
  <c r="AP26" i="1"/>
  <c r="AP8" i="1"/>
  <c r="AP9" i="1"/>
  <c r="AP10" i="1"/>
  <c r="AP11" i="1"/>
  <c r="AP12" i="1"/>
  <c r="AP13" i="1"/>
  <c r="AP14" i="1"/>
  <c r="AP15" i="1"/>
  <c r="AP16" i="1"/>
  <c r="AP17" i="1"/>
  <c r="AP27" i="1"/>
  <c r="AP28" i="1"/>
  <c r="AQ20" i="1"/>
  <c r="AQ21" i="1"/>
  <c r="AQ22" i="1"/>
  <c r="AQ23" i="1"/>
  <c r="AQ24" i="1"/>
  <c r="AQ25" i="1"/>
  <c r="AQ26" i="1"/>
  <c r="AQ8" i="1"/>
  <c r="AQ9" i="1"/>
  <c r="AQ10" i="1"/>
  <c r="AQ11" i="1"/>
  <c r="AQ12" i="1"/>
  <c r="AQ13" i="1"/>
  <c r="AQ14" i="1"/>
  <c r="AQ15" i="1"/>
  <c r="AQ16" i="1"/>
  <c r="AQ17" i="1"/>
  <c r="AQ27" i="1"/>
  <c r="AQ28" i="1"/>
  <c r="AR28" i="1"/>
  <c r="AM20" i="1"/>
  <c r="AM21" i="1"/>
  <c r="AM22" i="1"/>
  <c r="AM23" i="1"/>
  <c r="AM24" i="1"/>
  <c r="AM25" i="1"/>
  <c r="AM26" i="1"/>
  <c r="AM8" i="1"/>
  <c r="AM9" i="1"/>
  <c r="AM10" i="1"/>
  <c r="AM11" i="1"/>
  <c r="AM12" i="1"/>
  <c r="AM13" i="1"/>
  <c r="AM14" i="1"/>
  <c r="AM15" i="1"/>
  <c r="AM16" i="1"/>
  <c r="AM17" i="1"/>
  <c r="AM27" i="1"/>
  <c r="AM28" i="1"/>
  <c r="AG20" i="1"/>
  <c r="AG23" i="1"/>
  <c r="AG24" i="1"/>
  <c r="AG26" i="1"/>
  <c r="AG9" i="1"/>
  <c r="AG10" i="1"/>
  <c r="AG14" i="1"/>
  <c r="AG15" i="1"/>
  <c r="AG17" i="1"/>
  <c r="AG27" i="1"/>
  <c r="AF26" i="1"/>
  <c r="AF17" i="1"/>
  <c r="AF27" i="1"/>
  <c r="AH20" i="1"/>
  <c r="AH23" i="1"/>
  <c r="AH24" i="1"/>
  <c r="AH26" i="1"/>
  <c r="AH9" i="1"/>
  <c r="AH10" i="1"/>
  <c r="AH14" i="1"/>
  <c r="AH15" i="1"/>
  <c r="AH17" i="1"/>
  <c r="AH27" i="1"/>
  <c r="AI20" i="1"/>
  <c r="AI23" i="1"/>
  <c r="AI24" i="1"/>
  <c r="AI26" i="1"/>
  <c r="AI9" i="1"/>
  <c r="AI10" i="1"/>
  <c r="AI14" i="1"/>
  <c r="AI15" i="1"/>
  <c r="AI17" i="1"/>
  <c r="AI27" i="1"/>
  <c r="AJ26" i="1"/>
  <c r="AJ17" i="1"/>
  <c r="AJ27" i="1"/>
  <c r="AK27" i="1"/>
  <c r="AG28" i="1"/>
  <c r="AH28" i="1"/>
  <c r="AI28" i="1"/>
  <c r="AJ28" i="1"/>
  <c r="AK28" i="1"/>
  <c r="AF28" i="1"/>
  <c r="AV26" i="1"/>
  <c r="AV17" i="1"/>
  <c r="AU26" i="1"/>
  <c r="AU17" i="1"/>
  <c r="AT26" i="1"/>
  <c r="AT17" i="1"/>
  <c r="AT27" i="1"/>
  <c r="AE26" i="1"/>
  <c r="AE17" i="1"/>
  <c r="AK9" i="1"/>
  <c r="AL9" i="1"/>
  <c r="AK24" i="1"/>
  <c r="AL24" i="1"/>
  <c r="AD17" i="1"/>
  <c r="AD26" i="1"/>
  <c r="AC27" i="1"/>
  <c r="AB11" i="1"/>
  <c r="AB16" i="1"/>
  <c r="AB21" i="1"/>
  <c r="AB25" i="1"/>
  <c r="AB20" i="1"/>
  <c r="AB22" i="1"/>
  <c r="AB23" i="1"/>
  <c r="AB24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AB9" i="1"/>
  <c r="F17" i="1"/>
  <c r="G17" i="1"/>
  <c r="H17" i="1"/>
  <c r="I17" i="1"/>
  <c r="J17" i="1"/>
  <c r="J27" i="1"/>
  <c r="K17" i="1"/>
  <c r="L17" i="1"/>
  <c r="M17" i="1"/>
  <c r="N17" i="1"/>
  <c r="N27" i="1"/>
  <c r="O17" i="1"/>
  <c r="P17" i="1"/>
  <c r="Q17" i="1"/>
  <c r="S17" i="1"/>
  <c r="T17" i="1"/>
  <c r="V17" i="1"/>
  <c r="V27" i="1"/>
  <c r="W17" i="1"/>
  <c r="X17" i="1"/>
  <c r="Y17" i="1"/>
  <c r="Z17" i="1"/>
  <c r="Z27" i="1"/>
  <c r="AA17" i="1"/>
  <c r="AB10" i="1"/>
  <c r="AB32" i="1"/>
  <c r="AB13" i="1"/>
  <c r="AB15" i="1"/>
  <c r="AB14" i="1"/>
  <c r="AB8" i="1"/>
  <c r="AB33" i="1"/>
  <c r="AB12" i="1"/>
  <c r="T27" i="1"/>
  <c r="L27" i="1"/>
  <c r="AK23" i="1"/>
  <c r="AL23" i="1"/>
  <c r="X27" i="1"/>
  <c r="P27" i="1"/>
  <c r="AE27" i="1"/>
  <c r="AK20" i="1"/>
  <c r="AL20" i="1"/>
  <c r="AU27" i="1"/>
  <c r="H27" i="1"/>
  <c r="AB26" i="1"/>
  <c r="AD27" i="1"/>
  <c r="R17" i="1"/>
  <c r="R27" i="1"/>
  <c r="AL22" i="1"/>
  <c r="AL13" i="1"/>
  <c r="AK15" i="1"/>
  <c r="AL15" i="1"/>
  <c r="AK10" i="1"/>
  <c r="AL10" i="1"/>
  <c r="AV27" i="1"/>
  <c r="F27" i="1"/>
  <c r="AK14" i="1"/>
  <c r="AL14" i="1"/>
  <c r="AL21" i="1"/>
  <c r="G27" i="1"/>
  <c r="K27" i="1"/>
  <c r="O27" i="1"/>
  <c r="S27" i="1"/>
  <c r="W27" i="1"/>
  <c r="AA27" i="1"/>
  <c r="AB17" i="1"/>
  <c r="AB27" i="1"/>
  <c r="I27" i="1"/>
  <c r="M27" i="1"/>
  <c r="Q27" i="1"/>
  <c r="Y27" i="1"/>
  <c r="E17" i="1"/>
  <c r="E27" i="1"/>
  <c r="U17" i="1"/>
  <c r="U27" i="1"/>
  <c r="AL25" i="1"/>
  <c r="AL26" i="1"/>
  <c r="AL11" i="1"/>
  <c r="AL12" i="1"/>
  <c r="AL8" i="1"/>
  <c r="AL16" i="1"/>
  <c r="AK26" i="1"/>
  <c r="AK17" i="1"/>
  <c r="AL17" i="1"/>
  <c r="AL27" i="1"/>
  <c r="AL28" i="1"/>
</calcChain>
</file>

<file path=xl/comments1.xml><?xml version="1.0" encoding="utf-8"?>
<comments xmlns="http://schemas.openxmlformats.org/spreadsheetml/2006/main">
  <authors>
    <author>Author</author>
  </authors>
  <commentList>
    <comment ref="D2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Series E, secondary</t>
        </r>
      </text>
    </comment>
  </commentList>
</comments>
</file>

<file path=xl/sharedStrings.xml><?xml version="1.0" encoding="utf-8"?>
<sst xmlns="http://schemas.openxmlformats.org/spreadsheetml/2006/main" count="141" uniqueCount="107">
  <si>
    <t>Aldfrith</t>
  </si>
  <si>
    <t>685-705</t>
  </si>
  <si>
    <t>Eadberht</t>
  </si>
  <si>
    <t>737-58</t>
  </si>
  <si>
    <t>Alchred</t>
  </si>
  <si>
    <t>765-74</t>
  </si>
  <si>
    <t>774-9</t>
  </si>
  <si>
    <t>765-6</t>
  </si>
  <si>
    <t>759-65</t>
  </si>
  <si>
    <t>Æthelwald Moll &amp; Æthelred</t>
  </si>
  <si>
    <t>c.779-80</t>
  </si>
  <si>
    <t>Æthelred I, 2nd reign</t>
  </si>
  <si>
    <t>790-6</t>
  </si>
  <si>
    <t>Eardwulf,  first reign</t>
  </si>
  <si>
    <t>796-806</t>
  </si>
  <si>
    <t>Eanred</t>
  </si>
  <si>
    <t>Osberht</t>
  </si>
  <si>
    <t>Abp. Eanbald II</t>
  </si>
  <si>
    <t>Abp. Wigmund</t>
  </si>
  <si>
    <t>Abp. Wulfhere</t>
  </si>
  <si>
    <t>Issuer:</t>
  </si>
  <si>
    <t>Reign/tenure:</t>
  </si>
  <si>
    <t>Period:</t>
  </si>
  <si>
    <t>4a</t>
  </si>
  <si>
    <t>N06</t>
  </si>
  <si>
    <t>Æthelred I</t>
  </si>
  <si>
    <t>Ælfwald I</t>
  </si>
  <si>
    <t>N07</t>
  </si>
  <si>
    <t>N08</t>
  </si>
  <si>
    <t>N09</t>
  </si>
  <si>
    <t>N10a</t>
  </si>
  <si>
    <t>N10b</t>
  </si>
  <si>
    <t>N10c</t>
  </si>
  <si>
    <t>779-88</t>
  </si>
  <si>
    <t>Æthelwald Moll &amp; Ecgberht</t>
  </si>
  <si>
    <t>Alchred &amp; Ecgberht</t>
  </si>
  <si>
    <t>Eadberht &amp; Ecgberht</t>
  </si>
  <si>
    <t>Fantastic beast sceats</t>
  </si>
  <si>
    <t>Primary</t>
  </si>
  <si>
    <t>Joint issues</t>
  </si>
  <si>
    <t>Inscriptional reverse</t>
  </si>
  <si>
    <t xml:space="preserve">Silver-alloy emissions </t>
  </si>
  <si>
    <t>Brass stycas</t>
  </si>
  <si>
    <t>Bronze stycas</t>
  </si>
  <si>
    <t>810-841</t>
  </si>
  <si>
    <t>796-835?</t>
  </si>
  <si>
    <t>841-843/4</t>
  </si>
  <si>
    <t>Æthelred II, first reign</t>
  </si>
  <si>
    <t>843/4</t>
  </si>
  <si>
    <t>Redwulf, usurpation</t>
  </si>
  <si>
    <t>843/4-50</t>
  </si>
  <si>
    <t>837-50</t>
  </si>
  <si>
    <t>850-867</t>
  </si>
  <si>
    <t>850-900</t>
  </si>
  <si>
    <t>Illegible</t>
  </si>
  <si>
    <t>or blundered</t>
  </si>
  <si>
    <t>Æthelred II, 2nd reign, [Eardwulf]</t>
  </si>
  <si>
    <t>Total</t>
  </si>
  <si>
    <t>Æthelred I &amp; Eanbald I</t>
  </si>
  <si>
    <t xml:space="preserve">Total </t>
  </si>
  <si>
    <t>Sherburn</t>
  </si>
  <si>
    <t>Staxton</t>
  </si>
  <si>
    <t>Malton, near</t>
  </si>
  <si>
    <t>Rillington</t>
  </si>
  <si>
    <t>Vale of Pickering</t>
  </si>
  <si>
    <t>Malton, near, site 1: Binnington</t>
  </si>
  <si>
    <t>5a</t>
  </si>
  <si>
    <t>Northumbrian Site Finds by Issuer</t>
  </si>
  <si>
    <t>West Heslerton (Pirie archive)</t>
  </si>
  <si>
    <t>West Heslerton (see below)</t>
  </si>
  <si>
    <t>West Heslerton (Bonser Malton 2)</t>
  </si>
  <si>
    <t xml:space="preserve">Subtotal </t>
  </si>
  <si>
    <t>Kirkbymoorside</t>
  </si>
  <si>
    <t xml:space="preserve">Snainton </t>
  </si>
  <si>
    <t>Seamer</t>
  </si>
  <si>
    <t xml:space="preserve">Scarborough, near </t>
  </si>
  <si>
    <t>Norton</t>
  </si>
  <si>
    <t>Burniston</t>
  </si>
  <si>
    <t>Folkton</t>
  </si>
  <si>
    <t>Levisham</t>
  </si>
  <si>
    <t>Series E</t>
  </si>
  <si>
    <t>Series D</t>
  </si>
  <si>
    <t>Scampston</t>
  </si>
  <si>
    <t>Continental &amp; southumbrian sceats</t>
  </si>
  <si>
    <t>5b</t>
  </si>
  <si>
    <t>Gold</t>
  </si>
  <si>
    <t>Silver</t>
  </si>
  <si>
    <t>Silver alloy</t>
  </si>
  <si>
    <t>Copper</t>
  </si>
  <si>
    <t>Other</t>
  </si>
  <si>
    <t>1-3c</t>
  </si>
  <si>
    <t>4a-N8</t>
  </si>
  <si>
    <t>N9</t>
  </si>
  <si>
    <t>N10</t>
  </si>
  <si>
    <t>Mix - excl gold &amp; other</t>
  </si>
  <si>
    <t>C8 only</t>
  </si>
  <si>
    <t>C9 only</t>
  </si>
  <si>
    <t>Both</t>
  </si>
  <si>
    <t>Metal analysis - all</t>
  </si>
  <si>
    <t>Metal analysis - sites with artefacts</t>
  </si>
  <si>
    <t>South track [9]</t>
  </si>
  <si>
    <t>North track [6]</t>
  </si>
  <si>
    <t>3 or fewer</t>
  </si>
  <si>
    <t>Rank by volume</t>
  </si>
  <si>
    <r>
      <t xml:space="preserve">Dataset 8.33: </t>
    </r>
    <r>
      <rPr>
        <u/>
        <sz val="12"/>
        <color theme="1"/>
        <rFont val="Times New Roman"/>
        <family val="1"/>
      </rPr>
      <t>Vale of Pickering - Site Finds by Issuer</t>
    </r>
  </si>
  <si>
    <r>
      <t>Artefacts at location</t>
    </r>
    <r>
      <rPr>
        <b/>
        <sz val="10"/>
        <color theme="1"/>
        <rFont val="Times New Roman"/>
        <family val="1"/>
      </rPr>
      <t xml:space="preserve"> = 1</t>
    </r>
  </si>
  <si>
    <r>
      <rPr>
        <i/>
        <sz val="10"/>
        <color theme="1"/>
        <rFont val="Times New Roman"/>
        <family val="1"/>
      </rPr>
      <t>c.</t>
    </r>
    <r>
      <rPr>
        <sz val="10"/>
        <color theme="1"/>
        <rFont val="Times New Roman"/>
        <family val="1"/>
      </rPr>
      <t xml:space="preserve"> 855-867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</si>
</sst>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_);_(@_)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i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0"/>
      <color theme="1"/>
      <name val="Times New Roman"/>
      <family val="1"/>
    </font>
    <font>
      <b/>
      <u/>
      <sz val="10"/>
      <name val="Times New Roman"/>
      <family val="1"/>
    </font>
    <font>
      <b/>
      <u/>
      <sz val="10"/>
      <color theme="1"/>
      <name val="Times New Roman"/>
      <family val="1"/>
    </font>
    <font>
      <u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3" xfId="0" applyFont="1" applyBorder="1"/>
    <xf numFmtId="1" fontId="6" fillId="0" borderId="13" xfId="0" applyNumberFormat="1" applyFont="1" applyBorder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center" vertical="top" textRotation="90"/>
    </xf>
    <xf numFmtId="49" fontId="8" fillId="0" borderId="13" xfId="0" applyNumberFormat="1" applyFont="1" applyBorder="1" applyAlignment="1">
      <alignment horizontal="left" vertical="center" wrapText="1"/>
    </xf>
    <xf numFmtId="0" fontId="9" fillId="0" borderId="19" xfId="0" applyFont="1" applyBorder="1" applyAlignment="1">
      <alignment horizontal="right" vertical="top"/>
    </xf>
    <xf numFmtId="0" fontId="9" fillId="0" borderId="13" xfId="0" applyFont="1" applyBorder="1" applyAlignment="1">
      <alignment horizontal="center" vertical="top"/>
    </xf>
    <xf numFmtId="0" fontId="9" fillId="0" borderId="19" xfId="0" applyFont="1" applyBorder="1" applyAlignment="1">
      <alignment horizontal="center" vertical="top"/>
    </xf>
    <xf numFmtId="0" fontId="9" fillId="0" borderId="18" xfId="0" applyFont="1" applyBorder="1" applyAlignment="1">
      <alignment horizontal="center" vertical="top"/>
    </xf>
    <xf numFmtId="0" fontId="9" fillId="0" borderId="17" xfId="0" applyFont="1" applyBorder="1" applyAlignment="1">
      <alignment horizontal="right" vertical="top" wrapText="1"/>
    </xf>
    <xf numFmtId="0" fontId="6" fillId="0" borderId="29" xfId="0" applyFont="1" applyBorder="1" applyAlignment="1">
      <alignment vertical="top"/>
    </xf>
    <xf numFmtId="0" fontId="7" fillId="0" borderId="12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right" vertical="top"/>
    </xf>
    <xf numFmtId="0" fontId="7" fillId="0" borderId="13" xfId="0" applyFont="1" applyBorder="1" applyAlignment="1">
      <alignment horizontal="right" vertical="top"/>
    </xf>
    <xf numFmtId="0" fontId="7" fillId="0" borderId="13" xfId="0" applyFont="1" applyBorder="1" applyAlignment="1">
      <alignment horizontal="right" vertical="top" wrapText="1"/>
    </xf>
    <xf numFmtId="0" fontId="7" fillId="0" borderId="29" xfId="0" applyFont="1" applyBorder="1" applyAlignment="1">
      <alignment horizontal="right" vertical="top"/>
    </xf>
    <xf numFmtId="0" fontId="6" fillId="0" borderId="14" xfId="0" applyFont="1" applyBorder="1"/>
    <xf numFmtId="0" fontId="6" fillId="0" borderId="0" xfId="0" applyFont="1" applyBorder="1" applyAlignment="1">
      <alignment horizontal="center" vertical="top" textRotation="90"/>
    </xf>
    <xf numFmtId="49" fontId="6" fillId="0" borderId="0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16" fontId="7" fillId="0" borderId="14" xfId="0" quotePrefix="1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1" fillId="0" borderId="27" xfId="0" applyFont="1" applyBorder="1"/>
    <xf numFmtId="0" fontId="12" fillId="0" borderId="14" xfId="0" applyFont="1" applyBorder="1"/>
    <xf numFmtId="0" fontId="12" fillId="0" borderId="0" xfId="0" applyFont="1" applyBorder="1"/>
    <xf numFmtId="0" fontId="12" fillId="0" borderId="27" xfId="0" applyFont="1" applyBorder="1"/>
    <xf numFmtId="0" fontId="6" fillId="0" borderId="0" xfId="0" applyFont="1" applyBorder="1" applyAlignment="1">
      <alignment horizontal="right" vertical="top"/>
    </xf>
    <xf numFmtId="49" fontId="12" fillId="0" borderId="4" xfId="0" applyNumberFormat="1" applyFont="1" applyBorder="1" applyAlignment="1">
      <alignment horizontal="center" vertical="top" wrapText="1"/>
    </xf>
    <xf numFmtId="1" fontId="12" fillId="0" borderId="0" xfId="0" applyNumberFormat="1" applyFont="1" applyBorder="1" applyAlignment="1">
      <alignment horizontal="center" vertical="top" wrapText="1"/>
    </xf>
    <xf numFmtId="49" fontId="12" fillId="0" borderId="0" xfId="0" applyNumberFormat="1" applyFont="1" applyBorder="1" applyAlignment="1">
      <alignment horizontal="center" vertical="top" wrapText="1"/>
    </xf>
    <xf numFmtId="49" fontId="12" fillId="0" borderId="0" xfId="0" applyNumberFormat="1" applyFont="1" applyFill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14" xfId="0" applyFont="1" applyBorder="1" applyAlignment="1">
      <alignment horizontal="right"/>
    </xf>
    <xf numFmtId="49" fontId="12" fillId="0" borderId="6" xfId="0" applyNumberFormat="1" applyFont="1" applyBorder="1" applyAlignment="1">
      <alignment horizontal="center" vertical="top" wrapText="1"/>
    </xf>
    <xf numFmtId="0" fontId="6" fillId="0" borderId="28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2" fillId="0" borderId="14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27" xfId="0" applyFont="1" applyBorder="1" applyAlignment="1">
      <alignment horizontal="right"/>
    </xf>
    <xf numFmtId="49" fontId="8" fillId="0" borderId="0" xfId="0" applyNumberFormat="1" applyFont="1" applyFill="1" applyBorder="1" applyAlignment="1">
      <alignment vertical="center"/>
    </xf>
    <xf numFmtId="164" fontId="6" fillId="0" borderId="4" xfId="0" applyNumberFormat="1" applyFont="1" applyBorder="1" applyAlignment="1">
      <alignment vertical="top"/>
    </xf>
    <xf numFmtId="164" fontId="6" fillId="0" borderId="2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/>
    </xf>
    <xf numFmtId="164" fontId="6" fillId="0" borderId="3" xfId="0" applyNumberFormat="1" applyFont="1" applyBorder="1" applyAlignment="1">
      <alignment vertical="top"/>
    </xf>
    <xf numFmtId="164" fontId="6" fillId="0" borderId="9" xfId="0" applyNumberFormat="1" applyFont="1" applyBorder="1" applyAlignment="1">
      <alignment vertical="top"/>
    </xf>
    <xf numFmtId="164" fontId="6" fillId="0" borderId="27" xfId="0" applyNumberFormat="1" applyFont="1" applyBorder="1" applyAlignment="1">
      <alignment vertical="top"/>
    </xf>
    <xf numFmtId="164" fontId="6" fillId="0" borderId="32" xfId="0" applyNumberFormat="1" applyFont="1" applyBorder="1" applyAlignment="1">
      <alignment horizontal="center" vertical="top"/>
    </xf>
    <xf numFmtId="164" fontId="6" fillId="0" borderId="0" xfId="0" applyNumberFormat="1" applyFont="1" applyBorder="1" applyAlignment="1">
      <alignment vertical="top"/>
    </xf>
    <xf numFmtId="164" fontId="6" fillId="0" borderId="5" xfId="0" applyNumberFormat="1" applyFont="1" applyBorder="1" applyAlignment="1">
      <alignment vertical="top"/>
    </xf>
    <xf numFmtId="164" fontId="6" fillId="0" borderId="10" xfId="0" applyNumberFormat="1" applyFont="1" applyBorder="1" applyAlignment="1">
      <alignment vertical="top"/>
    </xf>
    <xf numFmtId="1" fontId="12" fillId="0" borderId="14" xfId="0" applyNumberFormat="1" applyFont="1" applyBorder="1" applyAlignment="1">
      <alignment horizontal="right"/>
    </xf>
    <xf numFmtId="1" fontId="12" fillId="0" borderId="0" xfId="0" applyNumberFormat="1" applyFont="1" applyBorder="1" applyAlignment="1">
      <alignment horizontal="right"/>
    </xf>
    <xf numFmtId="1" fontId="12" fillId="0" borderId="27" xfId="0" applyNumberFormat="1" applyFont="1" applyBorder="1" applyAlignment="1">
      <alignment horizontal="right"/>
    </xf>
    <xf numFmtId="0" fontId="6" fillId="0" borderId="27" xfId="0" applyFont="1" applyBorder="1"/>
    <xf numFmtId="49" fontId="14" fillId="0" borderId="0" xfId="0" applyNumberFormat="1" applyFont="1" applyFill="1" applyBorder="1" applyAlignment="1">
      <alignment vertical="center"/>
    </xf>
    <xf numFmtId="164" fontId="12" fillId="0" borderId="14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164" fontId="12" fillId="0" borderId="27" xfId="0" applyNumberFormat="1" applyFont="1" applyBorder="1" applyAlignment="1">
      <alignment horizontal="right"/>
    </xf>
    <xf numFmtId="49" fontId="14" fillId="0" borderId="0" xfId="0" applyNumberFormat="1" applyFont="1" applyFill="1" applyBorder="1" applyAlignment="1">
      <alignment horizontal="left" vertical="center"/>
    </xf>
    <xf numFmtId="0" fontId="14" fillId="0" borderId="0" xfId="0" applyFont="1" applyBorder="1"/>
    <xf numFmtId="164" fontId="6" fillId="0" borderId="6" xfId="0" applyNumberFormat="1" applyFont="1" applyBorder="1" applyAlignment="1">
      <alignment vertical="top"/>
    </xf>
    <xf numFmtId="164" fontId="6" fillId="0" borderId="7" xfId="0" applyNumberFormat="1" applyFont="1" applyBorder="1" applyAlignment="1">
      <alignment vertical="top"/>
    </xf>
    <xf numFmtId="164" fontId="6" fillId="0" borderId="8" xfId="0" applyNumberFormat="1" applyFont="1" applyBorder="1" applyAlignment="1">
      <alignment vertical="top"/>
    </xf>
    <xf numFmtId="164" fontId="6" fillId="0" borderId="11" xfId="0" applyNumberFormat="1" applyFont="1" applyBorder="1" applyAlignment="1">
      <alignment vertical="top"/>
    </xf>
    <xf numFmtId="164" fontId="6" fillId="0" borderId="21" xfId="0" applyNumberFormat="1" applyFont="1" applyBorder="1" applyAlignment="1">
      <alignment vertical="top"/>
    </xf>
    <xf numFmtId="0" fontId="6" fillId="0" borderId="34" xfId="0" applyFont="1" applyBorder="1"/>
    <xf numFmtId="164" fontId="6" fillId="0" borderId="35" xfId="0" applyNumberFormat="1" applyFont="1" applyBorder="1" applyAlignment="1">
      <alignment horizontal="center" vertical="top"/>
    </xf>
    <xf numFmtId="1" fontId="12" fillId="0" borderId="34" xfId="0" applyNumberFormat="1" applyFont="1" applyBorder="1" applyAlignment="1">
      <alignment horizontal="right"/>
    </xf>
    <xf numFmtId="1" fontId="12" fillId="0" borderId="7" xfId="0" applyNumberFormat="1" applyFont="1" applyBorder="1" applyAlignment="1">
      <alignment horizontal="right"/>
    </xf>
    <xf numFmtId="1" fontId="12" fillId="0" borderId="28" xfId="0" applyNumberFormat="1" applyFont="1" applyBorder="1" applyAlignment="1">
      <alignment horizontal="right"/>
    </xf>
    <xf numFmtId="164" fontId="12" fillId="0" borderId="34" xfId="0" applyNumberFormat="1" applyFont="1" applyBorder="1" applyAlignment="1">
      <alignment horizontal="right"/>
    </xf>
    <xf numFmtId="164" fontId="12" fillId="0" borderId="7" xfId="0" applyNumberFormat="1" applyFont="1" applyBorder="1" applyAlignment="1">
      <alignment horizontal="right"/>
    </xf>
    <xf numFmtId="164" fontId="12" fillId="0" borderId="28" xfId="0" applyNumberFormat="1" applyFont="1" applyBorder="1" applyAlignment="1">
      <alignment horizontal="right"/>
    </xf>
    <xf numFmtId="0" fontId="6" fillId="0" borderId="7" xfId="0" applyFont="1" applyBorder="1"/>
    <xf numFmtId="0" fontId="6" fillId="0" borderId="28" xfId="0" applyFont="1" applyBorder="1"/>
    <xf numFmtId="49" fontId="10" fillId="0" borderId="0" xfId="0" applyNumberFormat="1" applyFont="1" applyBorder="1" applyAlignment="1">
      <alignment horizontal="right" vertical="center"/>
    </xf>
    <xf numFmtId="164" fontId="10" fillId="0" borderId="4" xfId="0" applyNumberFormat="1" applyFont="1" applyBorder="1" applyAlignment="1">
      <alignment vertical="top"/>
    </xf>
    <xf numFmtId="164" fontId="10" fillId="0" borderId="0" xfId="0" applyNumberFormat="1" applyFont="1" applyBorder="1" applyAlignment="1">
      <alignment vertical="top"/>
    </xf>
    <xf numFmtId="164" fontId="10" fillId="0" borderId="5" xfId="0" applyNumberFormat="1" applyFont="1" applyBorder="1" applyAlignment="1">
      <alignment vertical="top"/>
    </xf>
    <xf numFmtId="164" fontId="10" fillId="0" borderId="10" xfId="0" applyNumberFormat="1" applyFont="1" applyBorder="1" applyAlignment="1">
      <alignment vertical="top"/>
    </xf>
    <xf numFmtId="164" fontId="10" fillId="0" borderId="27" xfId="0" applyNumberFormat="1" applyFont="1" applyBorder="1" applyAlignment="1">
      <alignment vertical="top"/>
    </xf>
    <xf numFmtId="0" fontId="10" fillId="0" borderId="14" xfId="0" applyFont="1" applyBorder="1" applyAlignment="1">
      <alignment horizontal="center"/>
    </xf>
    <xf numFmtId="164" fontId="10" fillId="0" borderId="32" xfId="0" applyNumberFormat="1" applyFont="1" applyBorder="1" applyAlignment="1">
      <alignment horizontal="center" vertical="top"/>
    </xf>
    <xf numFmtId="1" fontId="11" fillId="0" borderId="14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" fontId="11" fillId="0" borderId="27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11" fillId="0" borderId="27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left" vertical="center"/>
    </xf>
    <xf numFmtId="164" fontId="6" fillId="0" borderId="28" xfId="0" applyNumberFormat="1" applyFont="1" applyBorder="1" applyAlignment="1">
      <alignment vertical="top"/>
    </xf>
    <xf numFmtId="164" fontId="10" fillId="0" borderId="6" xfId="0" applyNumberFormat="1" applyFont="1" applyBorder="1" applyAlignment="1">
      <alignment vertical="top"/>
    </xf>
    <xf numFmtId="164" fontId="10" fillId="0" borderId="7" xfId="0" applyNumberFormat="1" applyFont="1" applyBorder="1" applyAlignment="1">
      <alignment vertical="top"/>
    </xf>
    <xf numFmtId="164" fontId="10" fillId="0" borderId="8" xfId="0" applyNumberFormat="1" applyFont="1" applyBorder="1" applyAlignment="1">
      <alignment vertical="top"/>
    </xf>
    <xf numFmtId="164" fontId="10" fillId="0" borderId="11" xfId="0" applyNumberFormat="1" applyFont="1" applyBorder="1" applyAlignment="1">
      <alignment vertical="top"/>
    </xf>
    <xf numFmtId="0" fontId="10" fillId="0" borderId="37" xfId="0" applyFont="1" applyBorder="1" applyAlignment="1">
      <alignment horizontal="center"/>
    </xf>
    <xf numFmtId="1" fontId="11" fillId="0" borderId="37" xfId="0" applyNumberFormat="1" applyFont="1" applyBorder="1" applyAlignment="1">
      <alignment horizontal="right"/>
    </xf>
    <xf numFmtId="1" fontId="11" fillId="0" borderId="39" xfId="0" applyNumberFormat="1" applyFont="1" applyBorder="1" applyAlignment="1">
      <alignment horizontal="right"/>
    </xf>
    <xf numFmtId="1" fontId="11" fillId="0" borderId="40" xfId="0" applyNumberFormat="1" applyFont="1" applyBorder="1" applyAlignment="1">
      <alignment horizontal="right"/>
    </xf>
    <xf numFmtId="164" fontId="11" fillId="0" borderId="37" xfId="0" applyNumberFormat="1" applyFont="1" applyBorder="1" applyAlignment="1">
      <alignment horizontal="right"/>
    </xf>
    <xf numFmtId="164" fontId="11" fillId="0" borderId="39" xfId="0" applyNumberFormat="1" applyFont="1" applyBorder="1" applyAlignment="1">
      <alignment horizontal="right"/>
    </xf>
    <xf numFmtId="164" fontId="11" fillId="0" borderId="40" xfId="0" applyNumberFormat="1" applyFont="1" applyBorder="1" applyAlignment="1">
      <alignment horizontal="right"/>
    </xf>
    <xf numFmtId="0" fontId="6" fillId="0" borderId="15" xfId="0" applyFont="1" applyBorder="1"/>
    <xf numFmtId="0" fontId="6" fillId="0" borderId="38" xfId="0" applyFont="1" applyBorder="1"/>
    <xf numFmtId="49" fontId="10" fillId="0" borderId="38" xfId="0" applyNumberFormat="1" applyFont="1" applyBorder="1" applyAlignment="1">
      <alignment horizontal="right" vertical="center"/>
    </xf>
    <xf numFmtId="164" fontId="10" fillId="0" borderId="23" xfId="0" applyNumberFormat="1" applyFont="1" applyBorder="1" applyAlignment="1">
      <alignment vertical="top"/>
    </xf>
    <xf numFmtId="164" fontId="10" fillId="0" borderId="24" xfId="0" applyNumberFormat="1" applyFont="1" applyBorder="1" applyAlignment="1">
      <alignment vertical="top"/>
    </xf>
    <xf numFmtId="164" fontId="10" fillId="0" borderId="25" xfId="0" applyNumberFormat="1" applyFont="1" applyBorder="1" applyAlignment="1">
      <alignment vertical="top"/>
    </xf>
    <xf numFmtId="164" fontId="10" fillId="0" borderId="26" xfId="0" applyNumberFormat="1" applyFont="1" applyBorder="1" applyAlignment="1">
      <alignment vertical="top"/>
    </xf>
    <xf numFmtId="0" fontId="10" fillId="0" borderId="15" xfId="0" applyFont="1" applyBorder="1" applyAlignment="1">
      <alignment horizontal="center"/>
    </xf>
    <xf numFmtId="164" fontId="10" fillId="0" borderId="36" xfId="0" applyNumberFormat="1" applyFont="1" applyBorder="1" applyAlignment="1">
      <alignment horizontal="center" vertical="top"/>
    </xf>
    <xf numFmtId="1" fontId="11" fillId="0" borderId="15" xfId="0" applyNumberFormat="1" applyFont="1" applyBorder="1" applyAlignment="1">
      <alignment horizontal="right"/>
    </xf>
    <xf numFmtId="1" fontId="11" fillId="0" borderId="38" xfId="0" applyNumberFormat="1" applyFont="1" applyBorder="1" applyAlignment="1">
      <alignment horizontal="right"/>
    </xf>
    <xf numFmtId="1" fontId="11" fillId="0" borderId="41" xfId="0" applyNumberFormat="1" applyFont="1" applyBorder="1" applyAlignment="1">
      <alignment horizontal="right"/>
    </xf>
    <xf numFmtId="164" fontId="11" fillId="0" borderId="15" xfId="0" applyNumberFormat="1" applyFont="1" applyBorder="1" applyAlignment="1">
      <alignment horizontal="right"/>
    </xf>
    <xf numFmtId="164" fontId="11" fillId="0" borderId="38" xfId="0" applyNumberFormat="1" applyFont="1" applyBorder="1" applyAlignment="1">
      <alignment horizontal="right"/>
    </xf>
    <xf numFmtId="164" fontId="11" fillId="0" borderId="41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center" vertical="top"/>
    </xf>
    <xf numFmtId="165" fontId="6" fillId="0" borderId="0" xfId="1" applyNumberFormat="1" applyFont="1" applyBorder="1"/>
    <xf numFmtId="0" fontId="6" fillId="0" borderId="12" xfId="0" applyFont="1" applyBorder="1"/>
    <xf numFmtId="49" fontId="6" fillId="0" borderId="13" xfId="0" applyNumberFormat="1" applyFont="1" applyFill="1" applyBorder="1" applyAlignment="1">
      <alignment vertical="center"/>
    </xf>
    <xf numFmtId="164" fontId="6" fillId="0" borderId="19" xfId="0" applyNumberFormat="1" applyFont="1" applyBorder="1" applyAlignment="1">
      <alignment vertical="top"/>
    </xf>
    <xf numFmtId="164" fontId="6" fillId="0" borderId="20" xfId="0" applyNumberFormat="1" applyFont="1" applyBorder="1" applyAlignment="1">
      <alignment vertical="top"/>
    </xf>
    <xf numFmtId="0" fontId="6" fillId="0" borderId="31" xfId="0" applyFont="1" applyBorder="1"/>
    <xf numFmtId="49" fontId="6" fillId="0" borderId="38" xfId="0" applyNumberFormat="1" applyFont="1" applyFill="1" applyBorder="1" applyAlignment="1">
      <alignment vertical="center"/>
    </xf>
    <xf numFmtId="164" fontId="6" fillId="0" borderId="16" xfId="0" applyNumberFormat="1" applyFont="1" applyBorder="1" applyAlignment="1">
      <alignment vertical="top"/>
    </xf>
    <xf numFmtId="164" fontId="6" fillId="0" borderId="22" xfId="0" applyNumberFormat="1" applyFont="1" applyBorder="1" applyAlignment="1">
      <alignment vertical="top"/>
    </xf>
    <xf numFmtId="0" fontId="6" fillId="0" borderId="33" xfId="0" applyFont="1" applyBorder="1"/>
    <xf numFmtId="1" fontId="6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34"/>
  <sheetViews>
    <sheetView tabSelected="1" zoomScale="80" zoomScaleNormal="8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ColWidth="8.85546875" defaultRowHeight="12.75" x14ac:dyDescent="0.2"/>
  <cols>
    <col min="1" max="3" width="2.85546875" style="2" customWidth="1"/>
    <col min="4" max="4" width="27.28515625" style="2" customWidth="1"/>
    <col min="5" max="5" width="7.5703125" style="2" customWidth="1"/>
    <col min="6" max="6" width="7.5703125" style="150" customWidth="1"/>
    <col min="7" max="7" width="7.5703125" style="2" customWidth="1"/>
    <col min="8" max="8" width="9.28515625" style="2" customWidth="1"/>
    <col min="9" max="9" width="8.7109375" style="2" customWidth="1"/>
    <col min="10" max="11" width="9.28515625" style="2" customWidth="1"/>
    <col min="12" max="12" width="10.5703125" style="2" customWidth="1"/>
    <col min="13" max="13" width="10.7109375" style="2" customWidth="1"/>
    <col min="14" max="14" width="9.7109375" style="2" customWidth="1"/>
    <col min="15" max="15" width="9.28515625" style="2" customWidth="1"/>
    <col min="16" max="16" width="11" style="2" customWidth="1"/>
    <col min="17" max="21" width="9.28515625" style="2" customWidth="1"/>
    <col min="22" max="22" width="10.5703125" style="2" customWidth="1"/>
    <col min="23" max="27" width="9.28515625" style="2" customWidth="1"/>
    <col min="28" max="28" width="8.85546875" style="2" customWidth="1"/>
    <col min="29" max="29" width="14.5703125" style="2" customWidth="1"/>
    <col min="30" max="30" width="11.140625" style="6" customWidth="1"/>
    <col min="31" max="36" width="8.85546875" style="2" customWidth="1"/>
    <col min="37" max="16384" width="8.85546875" style="2"/>
  </cols>
  <sheetData>
    <row r="1" spans="1:48" ht="13.9" customHeight="1" thickBot="1" x14ac:dyDescent="0.3">
      <c r="A1" s="1" t="s">
        <v>104</v>
      </c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/>
      <c r="AB1" s="5"/>
      <c r="AF1" s="7" t="s">
        <v>98</v>
      </c>
      <c r="AG1" s="8"/>
      <c r="AH1" s="8"/>
      <c r="AI1" s="8"/>
      <c r="AJ1" s="8"/>
      <c r="AK1" s="8"/>
      <c r="AL1" s="8"/>
      <c r="AM1" s="7" t="s">
        <v>99</v>
      </c>
      <c r="AT1" s="7" t="s">
        <v>94</v>
      </c>
    </row>
    <row r="2" spans="1:48" s="9" customFormat="1" ht="29.45" customHeight="1" x14ac:dyDescent="0.25">
      <c r="B2" s="10"/>
      <c r="C2" s="11" t="s">
        <v>103</v>
      </c>
      <c r="D2" s="12" t="s">
        <v>67</v>
      </c>
      <c r="E2" s="13" t="s">
        <v>38</v>
      </c>
      <c r="F2" s="14" t="s">
        <v>37</v>
      </c>
      <c r="G2" s="14"/>
      <c r="H2" s="14"/>
      <c r="I2" s="14"/>
      <c r="J2" s="15" t="s">
        <v>39</v>
      </c>
      <c r="K2" s="14"/>
      <c r="L2" s="14"/>
      <c r="M2" s="14"/>
      <c r="N2" s="14"/>
      <c r="O2" s="15" t="s">
        <v>40</v>
      </c>
      <c r="P2" s="14"/>
      <c r="Q2" s="16"/>
      <c r="R2" s="14" t="s">
        <v>41</v>
      </c>
      <c r="S2" s="14"/>
      <c r="T2" s="15" t="s">
        <v>42</v>
      </c>
      <c r="U2" s="14"/>
      <c r="V2" s="14"/>
      <c r="W2" s="14"/>
      <c r="X2" s="16"/>
      <c r="Y2" s="14" t="s">
        <v>43</v>
      </c>
      <c r="Z2" s="14"/>
      <c r="AA2" s="17" t="s">
        <v>54</v>
      </c>
      <c r="AB2" s="18"/>
      <c r="AC2" s="19" t="s">
        <v>83</v>
      </c>
      <c r="AD2" s="20" t="s">
        <v>105</v>
      </c>
      <c r="AF2" s="21" t="s">
        <v>85</v>
      </c>
      <c r="AG2" s="22" t="s">
        <v>86</v>
      </c>
      <c r="AH2" s="23" t="s">
        <v>87</v>
      </c>
      <c r="AI2" s="22" t="s">
        <v>88</v>
      </c>
      <c r="AJ2" s="22" t="s">
        <v>89</v>
      </c>
      <c r="AK2" s="24" t="s">
        <v>57</v>
      </c>
      <c r="AL2" s="9" t="s">
        <v>102</v>
      </c>
      <c r="AM2" s="21" t="s">
        <v>85</v>
      </c>
      <c r="AN2" s="22" t="s">
        <v>86</v>
      </c>
      <c r="AO2" s="23" t="s">
        <v>87</v>
      </c>
      <c r="AP2" s="22" t="s">
        <v>88</v>
      </c>
      <c r="AQ2" s="22" t="s">
        <v>89</v>
      </c>
      <c r="AR2" s="24" t="s">
        <v>57</v>
      </c>
      <c r="AT2" s="21" t="s">
        <v>95</v>
      </c>
      <c r="AU2" s="22" t="s">
        <v>96</v>
      </c>
      <c r="AV2" s="24" t="s">
        <v>97</v>
      </c>
    </row>
    <row r="3" spans="1:48" x14ac:dyDescent="0.2">
      <c r="B3" s="25"/>
      <c r="C3" s="26"/>
      <c r="D3" s="27" t="s">
        <v>22</v>
      </c>
      <c r="E3" s="28" t="s">
        <v>23</v>
      </c>
      <c r="F3" s="29" t="s">
        <v>24</v>
      </c>
      <c r="G3" s="30" t="s">
        <v>24</v>
      </c>
      <c r="H3" s="30" t="s">
        <v>24</v>
      </c>
      <c r="I3" s="30" t="s">
        <v>24</v>
      </c>
      <c r="J3" s="28" t="s">
        <v>27</v>
      </c>
      <c r="K3" s="30" t="s">
        <v>27</v>
      </c>
      <c r="L3" s="30" t="s">
        <v>27</v>
      </c>
      <c r="M3" s="30" t="s">
        <v>27</v>
      </c>
      <c r="N3" s="30" t="s">
        <v>27</v>
      </c>
      <c r="O3" s="28" t="s">
        <v>28</v>
      </c>
      <c r="P3" s="30" t="s">
        <v>28</v>
      </c>
      <c r="Q3" s="31" t="s">
        <v>28</v>
      </c>
      <c r="R3" s="30" t="s">
        <v>29</v>
      </c>
      <c r="S3" s="30" t="s">
        <v>29</v>
      </c>
      <c r="T3" s="28" t="s">
        <v>30</v>
      </c>
      <c r="U3" s="30" t="s">
        <v>30</v>
      </c>
      <c r="V3" s="30" t="s">
        <v>30</v>
      </c>
      <c r="W3" s="30" t="s">
        <v>30</v>
      </c>
      <c r="X3" s="31" t="s">
        <v>30</v>
      </c>
      <c r="Y3" s="30" t="s">
        <v>31</v>
      </c>
      <c r="Z3" s="30" t="s">
        <v>31</v>
      </c>
      <c r="AA3" s="32" t="s">
        <v>32</v>
      </c>
      <c r="AB3" s="33" t="s">
        <v>57</v>
      </c>
      <c r="AC3" s="34"/>
      <c r="AD3" s="35"/>
      <c r="AF3" s="36" t="s">
        <v>90</v>
      </c>
      <c r="AG3" s="37" t="s">
        <v>91</v>
      </c>
      <c r="AH3" s="37" t="s">
        <v>92</v>
      </c>
      <c r="AI3" s="37" t="s">
        <v>93</v>
      </c>
      <c r="AJ3" s="37"/>
      <c r="AK3" s="38"/>
      <c r="AM3" s="36" t="s">
        <v>90</v>
      </c>
      <c r="AN3" s="37" t="s">
        <v>91</v>
      </c>
      <c r="AO3" s="37" t="s">
        <v>92</v>
      </c>
      <c r="AP3" s="37" t="s">
        <v>93</v>
      </c>
      <c r="AQ3" s="37"/>
      <c r="AR3" s="38"/>
      <c r="AT3" s="39"/>
      <c r="AU3" s="40"/>
      <c r="AV3" s="41"/>
    </row>
    <row r="4" spans="1:48" ht="40.15" customHeight="1" x14ac:dyDescent="0.2">
      <c r="B4" s="25"/>
      <c r="C4" s="26"/>
      <c r="D4" s="42" t="s">
        <v>20</v>
      </c>
      <c r="E4" s="43" t="s">
        <v>0</v>
      </c>
      <c r="F4" s="44" t="s">
        <v>2</v>
      </c>
      <c r="G4" s="45" t="s">
        <v>4</v>
      </c>
      <c r="H4" s="45" t="s">
        <v>25</v>
      </c>
      <c r="I4" s="45" t="s">
        <v>26</v>
      </c>
      <c r="J4" s="43" t="s">
        <v>36</v>
      </c>
      <c r="K4" s="45" t="s">
        <v>35</v>
      </c>
      <c r="L4" s="46" t="s">
        <v>34</v>
      </c>
      <c r="M4" s="46" t="s">
        <v>9</v>
      </c>
      <c r="N4" s="46" t="s">
        <v>58</v>
      </c>
      <c r="O4" s="43" t="s">
        <v>26</v>
      </c>
      <c r="P4" s="45" t="s">
        <v>11</v>
      </c>
      <c r="Q4" s="47" t="s">
        <v>13</v>
      </c>
      <c r="R4" s="48" t="s">
        <v>15</v>
      </c>
      <c r="S4" s="48" t="s">
        <v>17</v>
      </c>
      <c r="T4" s="49" t="s">
        <v>15</v>
      </c>
      <c r="U4" s="48" t="s">
        <v>47</v>
      </c>
      <c r="V4" s="48" t="s">
        <v>49</v>
      </c>
      <c r="W4" s="48" t="s">
        <v>56</v>
      </c>
      <c r="X4" s="50" t="s">
        <v>18</v>
      </c>
      <c r="Y4" s="48" t="s">
        <v>16</v>
      </c>
      <c r="Z4" s="48" t="s">
        <v>19</v>
      </c>
      <c r="AA4" s="51" t="s">
        <v>55</v>
      </c>
      <c r="AB4" s="52"/>
      <c r="AC4" s="34"/>
      <c r="AD4" s="35"/>
      <c r="AF4" s="39"/>
      <c r="AG4" s="40"/>
      <c r="AH4" s="40"/>
      <c r="AI4" s="40"/>
      <c r="AJ4" s="40"/>
      <c r="AK4" s="41"/>
      <c r="AM4" s="39"/>
      <c r="AN4" s="40"/>
      <c r="AO4" s="40"/>
      <c r="AP4" s="40"/>
      <c r="AQ4" s="40"/>
      <c r="AR4" s="41"/>
      <c r="AT4" s="39"/>
      <c r="AU4" s="40"/>
      <c r="AV4" s="41"/>
    </row>
    <row r="5" spans="1:48" s="53" customFormat="1" ht="14.45" customHeight="1" x14ac:dyDescent="0.2">
      <c r="B5" s="54"/>
      <c r="C5" s="26"/>
      <c r="D5" s="42" t="s">
        <v>21</v>
      </c>
      <c r="E5" s="55" t="s">
        <v>1</v>
      </c>
      <c r="F5" s="44" t="s">
        <v>3</v>
      </c>
      <c r="G5" s="45" t="s">
        <v>5</v>
      </c>
      <c r="H5" s="45" t="s">
        <v>6</v>
      </c>
      <c r="I5" s="45" t="s">
        <v>33</v>
      </c>
      <c r="J5" s="43" t="s">
        <v>3</v>
      </c>
      <c r="K5" s="45" t="s">
        <v>7</v>
      </c>
      <c r="L5" s="46" t="s">
        <v>8</v>
      </c>
      <c r="M5" s="46" t="s">
        <v>8</v>
      </c>
      <c r="N5" s="46" t="s">
        <v>10</v>
      </c>
      <c r="O5" s="43" t="s">
        <v>33</v>
      </c>
      <c r="P5" s="45" t="s">
        <v>12</v>
      </c>
      <c r="Q5" s="47" t="s">
        <v>14</v>
      </c>
      <c r="R5" s="48" t="s">
        <v>44</v>
      </c>
      <c r="S5" s="48" t="s">
        <v>45</v>
      </c>
      <c r="T5" s="49" t="s">
        <v>44</v>
      </c>
      <c r="U5" s="48" t="s">
        <v>46</v>
      </c>
      <c r="V5" s="48" t="s">
        <v>48</v>
      </c>
      <c r="W5" s="48" t="s">
        <v>50</v>
      </c>
      <c r="X5" s="50" t="s">
        <v>51</v>
      </c>
      <c r="Y5" s="48" t="s">
        <v>52</v>
      </c>
      <c r="Z5" s="48" t="s">
        <v>53</v>
      </c>
      <c r="AA5" s="51" t="s">
        <v>106</v>
      </c>
      <c r="AB5" s="56"/>
      <c r="AC5" s="54"/>
      <c r="AD5" s="57"/>
      <c r="AF5" s="58"/>
      <c r="AG5" s="59"/>
      <c r="AH5" s="59"/>
      <c r="AI5" s="59"/>
      <c r="AJ5" s="59"/>
      <c r="AK5" s="60"/>
      <c r="AM5" s="58"/>
      <c r="AN5" s="59"/>
      <c r="AO5" s="59"/>
      <c r="AP5" s="59"/>
      <c r="AQ5" s="59"/>
      <c r="AR5" s="60"/>
      <c r="AT5" s="58"/>
      <c r="AU5" s="59"/>
      <c r="AV5" s="60"/>
    </row>
    <row r="6" spans="1:48" x14ac:dyDescent="0.2">
      <c r="B6" s="25"/>
      <c r="C6" s="5"/>
      <c r="D6" s="61" t="s">
        <v>64</v>
      </c>
      <c r="E6" s="62"/>
      <c r="F6" s="63"/>
      <c r="G6" s="63"/>
      <c r="H6" s="63"/>
      <c r="I6" s="63"/>
      <c r="J6" s="64"/>
      <c r="K6" s="63"/>
      <c r="L6" s="63"/>
      <c r="M6" s="63"/>
      <c r="N6" s="65"/>
      <c r="O6" s="64"/>
      <c r="P6" s="63"/>
      <c r="Q6" s="65"/>
      <c r="R6" s="63"/>
      <c r="S6" s="63"/>
      <c r="T6" s="64"/>
      <c r="U6" s="63"/>
      <c r="V6" s="63"/>
      <c r="W6" s="63"/>
      <c r="X6" s="65"/>
      <c r="Y6" s="63"/>
      <c r="Z6" s="63"/>
      <c r="AA6" s="66"/>
      <c r="AB6" s="67"/>
      <c r="AC6" s="25"/>
      <c r="AD6" s="68"/>
      <c r="AF6" s="58"/>
      <c r="AG6" s="59"/>
      <c r="AH6" s="59"/>
      <c r="AI6" s="59"/>
      <c r="AJ6" s="59"/>
      <c r="AK6" s="60"/>
      <c r="AM6" s="58"/>
      <c r="AN6" s="59"/>
      <c r="AO6" s="59"/>
      <c r="AP6" s="59"/>
      <c r="AQ6" s="59"/>
      <c r="AR6" s="60"/>
      <c r="AT6" s="58"/>
      <c r="AU6" s="59"/>
      <c r="AV6" s="60"/>
    </row>
    <row r="7" spans="1:48" x14ac:dyDescent="0.2">
      <c r="B7" s="25"/>
      <c r="C7" s="5"/>
      <c r="D7" s="61" t="s">
        <v>100</v>
      </c>
      <c r="E7" s="62"/>
      <c r="F7" s="69"/>
      <c r="G7" s="69"/>
      <c r="H7" s="69"/>
      <c r="I7" s="69"/>
      <c r="J7" s="62"/>
      <c r="K7" s="69"/>
      <c r="L7" s="69"/>
      <c r="M7" s="69"/>
      <c r="N7" s="70"/>
      <c r="O7" s="62"/>
      <c r="P7" s="69"/>
      <c r="Q7" s="70"/>
      <c r="R7" s="69"/>
      <c r="S7" s="69"/>
      <c r="T7" s="62"/>
      <c r="U7" s="69"/>
      <c r="V7" s="69"/>
      <c r="W7" s="69"/>
      <c r="X7" s="70"/>
      <c r="Y7" s="69"/>
      <c r="Z7" s="69"/>
      <c r="AA7" s="71"/>
      <c r="AB7" s="67"/>
      <c r="AC7" s="25"/>
      <c r="AD7" s="68"/>
      <c r="AF7" s="72"/>
      <c r="AG7" s="73"/>
      <c r="AH7" s="73"/>
      <c r="AI7" s="73"/>
      <c r="AJ7" s="73"/>
      <c r="AK7" s="74"/>
      <c r="AM7" s="25"/>
      <c r="AN7" s="5"/>
      <c r="AO7" s="5"/>
      <c r="AP7" s="5"/>
      <c r="AQ7" s="5"/>
      <c r="AR7" s="75"/>
      <c r="AT7" s="58"/>
      <c r="AU7" s="59"/>
      <c r="AV7" s="60"/>
    </row>
    <row r="8" spans="1:48" ht="15" x14ac:dyDescent="0.2">
      <c r="B8" s="25">
        <v>1</v>
      </c>
      <c r="C8" s="5">
        <v>2</v>
      </c>
      <c r="D8" s="76" t="s">
        <v>62</v>
      </c>
      <c r="E8" s="62"/>
      <c r="F8" s="69">
        <v>3</v>
      </c>
      <c r="G8" s="69"/>
      <c r="H8" s="69"/>
      <c r="I8" s="69"/>
      <c r="J8" s="62"/>
      <c r="K8" s="69"/>
      <c r="L8" s="69"/>
      <c r="M8" s="69"/>
      <c r="N8" s="70">
        <v>1</v>
      </c>
      <c r="O8" s="62"/>
      <c r="P8" s="69">
        <v>2</v>
      </c>
      <c r="Q8" s="70">
        <v>1</v>
      </c>
      <c r="R8" s="69">
        <v>1</v>
      </c>
      <c r="S8" s="69"/>
      <c r="T8" s="62"/>
      <c r="U8" s="69">
        <v>5</v>
      </c>
      <c r="V8" s="69"/>
      <c r="W8" s="69">
        <v>1</v>
      </c>
      <c r="X8" s="70"/>
      <c r="Y8" s="69"/>
      <c r="Z8" s="69"/>
      <c r="AA8" s="71">
        <v>1</v>
      </c>
      <c r="AB8" s="67">
        <f>SUM(E8:AA8)</f>
        <v>15</v>
      </c>
      <c r="AC8" s="25" t="s">
        <v>81</v>
      </c>
      <c r="AD8" s="68">
        <v>1</v>
      </c>
      <c r="AE8" s="2">
        <v>1</v>
      </c>
      <c r="AF8" s="72"/>
      <c r="AG8" s="73">
        <f t="shared" ref="AG8:AG16" si="0">SUM(E8:Q8)+AE8</f>
        <v>8</v>
      </c>
      <c r="AH8" s="73">
        <f t="shared" ref="AH8:AH25" si="1">SUM(R8:S8)</f>
        <v>1</v>
      </c>
      <c r="AI8" s="73">
        <f t="shared" ref="AI8:AI25" si="2">SUM(T8:AA8)</f>
        <v>7</v>
      </c>
      <c r="AJ8" s="73"/>
      <c r="AK8" s="74">
        <f t="shared" ref="AK8:AK27" si="3">SUM(AF8:AJ8)</f>
        <v>16</v>
      </c>
      <c r="AL8" s="2">
        <f>IF(AK8&lt;4,1,0)</f>
        <v>0</v>
      </c>
      <c r="AM8" s="77">
        <f t="shared" ref="AM8:AR8" si="4">IF($AD8=1,AF8,0)</f>
        <v>0</v>
      </c>
      <c r="AN8" s="78">
        <f t="shared" si="4"/>
        <v>8</v>
      </c>
      <c r="AO8" s="78">
        <f t="shared" si="4"/>
        <v>1</v>
      </c>
      <c r="AP8" s="78">
        <f t="shared" si="4"/>
        <v>7</v>
      </c>
      <c r="AQ8" s="78">
        <f t="shared" si="4"/>
        <v>0</v>
      </c>
      <c r="AR8" s="79">
        <f t="shared" si="4"/>
        <v>16</v>
      </c>
      <c r="AT8" s="25"/>
      <c r="AU8" s="5"/>
      <c r="AV8" s="60">
        <v>1</v>
      </c>
    </row>
    <row r="9" spans="1:48" ht="15" x14ac:dyDescent="0.2">
      <c r="B9" s="25">
        <v>2</v>
      </c>
      <c r="C9" s="5">
        <v>6</v>
      </c>
      <c r="D9" s="76" t="s">
        <v>76</v>
      </c>
      <c r="E9" s="62"/>
      <c r="F9" s="69">
        <v>2</v>
      </c>
      <c r="G9" s="69"/>
      <c r="H9" s="69"/>
      <c r="I9" s="69"/>
      <c r="J9" s="62"/>
      <c r="K9" s="69"/>
      <c r="L9" s="69"/>
      <c r="M9" s="69"/>
      <c r="N9" s="70"/>
      <c r="O9" s="62"/>
      <c r="P9" s="69"/>
      <c r="Q9" s="70"/>
      <c r="R9" s="69">
        <v>1</v>
      </c>
      <c r="S9" s="69"/>
      <c r="T9" s="62"/>
      <c r="U9" s="69"/>
      <c r="V9" s="69"/>
      <c r="W9" s="69"/>
      <c r="X9" s="70"/>
      <c r="Y9" s="69"/>
      <c r="Z9" s="69"/>
      <c r="AA9" s="71"/>
      <c r="AB9" s="67">
        <f>SUM(E9:AA9)</f>
        <v>3</v>
      </c>
      <c r="AC9" s="25"/>
      <c r="AD9" s="68"/>
      <c r="AF9" s="72"/>
      <c r="AG9" s="73">
        <f t="shared" si="0"/>
        <v>2</v>
      </c>
      <c r="AH9" s="73">
        <f t="shared" si="1"/>
        <v>1</v>
      </c>
      <c r="AI9" s="73">
        <f t="shared" si="2"/>
        <v>0</v>
      </c>
      <c r="AJ9" s="73"/>
      <c r="AK9" s="74">
        <f t="shared" si="3"/>
        <v>3</v>
      </c>
      <c r="AL9" s="2">
        <f t="shared" ref="AL9:AL25" si="5">IF(AK9&lt;4,1,0)</f>
        <v>1</v>
      </c>
      <c r="AM9" s="77">
        <f t="shared" ref="AM9:AM16" si="6">IF($AD9=1,AF9,0)</f>
        <v>0</v>
      </c>
      <c r="AN9" s="78">
        <f t="shared" ref="AN9:AN16" si="7">IF($AD9=1,AG9,0)</f>
        <v>0</v>
      </c>
      <c r="AO9" s="78">
        <f t="shared" ref="AO9:AO16" si="8">IF($AD9=1,AH9,0)</f>
        <v>0</v>
      </c>
      <c r="AP9" s="78">
        <f t="shared" ref="AP9:AP16" si="9">IF($AD9=1,AI9,0)</f>
        <v>0</v>
      </c>
      <c r="AQ9" s="78">
        <f t="shared" ref="AQ9:AQ16" si="10">IF($AD9=1,AJ9,0)</f>
        <v>0</v>
      </c>
      <c r="AR9" s="79">
        <f t="shared" ref="AR9:AR16" si="11">IF($AD9=1,AK9,0)</f>
        <v>0</v>
      </c>
      <c r="AT9" s="25"/>
      <c r="AU9" s="5"/>
      <c r="AV9" s="75"/>
    </row>
    <row r="10" spans="1:48" ht="15" x14ac:dyDescent="0.2">
      <c r="B10" s="25">
        <v>3</v>
      </c>
      <c r="C10" s="5">
        <v>7</v>
      </c>
      <c r="D10" s="80" t="s">
        <v>63</v>
      </c>
      <c r="E10" s="62"/>
      <c r="F10" s="69">
        <v>1</v>
      </c>
      <c r="G10" s="69"/>
      <c r="H10" s="69"/>
      <c r="I10" s="69"/>
      <c r="J10" s="62"/>
      <c r="K10" s="69"/>
      <c r="L10" s="69"/>
      <c r="M10" s="69"/>
      <c r="N10" s="70"/>
      <c r="O10" s="62"/>
      <c r="P10" s="69"/>
      <c r="Q10" s="70"/>
      <c r="R10" s="69">
        <v>2</v>
      </c>
      <c r="S10" s="69"/>
      <c r="T10" s="62"/>
      <c r="U10" s="69"/>
      <c r="V10" s="69"/>
      <c r="W10" s="69"/>
      <c r="X10" s="70"/>
      <c r="Y10" s="69"/>
      <c r="Z10" s="69"/>
      <c r="AA10" s="71"/>
      <c r="AB10" s="67">
        <f>SUM(E10:AA10)</f>
        <v>3</v>
      </c>
      <c r="AC10" s="25"/>
      <c r="AD10" s="68"/>
      <c r="AF10" s="72"/>
      <c r="AG10" s="73">
        <f t="shared" si="0"/>
        <v>1</v>
      </c>
      <c r="AH10" s="73">
        <f t="shared" si="1"/>
        <v>2</v>
      </c>
      <c r="AI10" s="73">
        <f t="shared" si="2"/>
        <v>0</v>
      </c>
      <c r="AJ10" s="73"/>
      <c r="AK10" s="74">
        <f t="shared" si="3"/>
        <v>3</v>
      </c>
      <c r="AL10" s="2">
        <f t="shared" si="5"/>
        <v>1</v>
      </c>
      <c r="AM10" s="77">
        <f t="shared" si="6"/>
        <v>0</v>
      </c>
      <c r="AN10" s="78">
        <f t="shared" si="7"/>
        <v>0</v>
      </c>
      <c r="AO10" s="78">
        <f t="shared" si="8"/>
        <v>0</v>
      </c>
      <c r="AP10" s="78">
        <f t="shared" si="9"/>
        <v>0</v>
      </c>
      <c r="AQ10" s="78">
        <f t="shared" si="10"/>
        <v>0</v>
      </c>
      <c r="AR10" s="79">
        <f t="shared" si="11"/>
        <v>0</v>
      </c>
      <c r="AT10" s="25"/>
      <c r="AU10" s="5"/>
      <c r="AV10" s="75"/>
    </row>
    <row r="11" spans="1:48" ht="15" x14ac:dyDescent="0.25">
      <c r="B11" s="25">
        <v>4</v>
      </c>
      <c r="C11" s="5">
        <v>8</v>
      </c>
      <c r="D11" s="81" t="s">
        <v>82</v>
      </c>
      <c r="E11" s="62"/>
      <c r="F11" s="69"/>
      <c r="G11" s="69"/>
      <c r="H11" s="69"/>
      <c r="I11" s="69"/>
      <c r="J11" s="62"/>
      <c r="K11" s="69">
        <v>1</v>
      </c>
      <c r="L11" s="69"/>
      <c r="M11" s="69"/>
      <c r="N11" s="70"/>
      <c r="O11" s="62"/>
      <c r="P11" s="69"/>
      <c r="Q11" s="70"/>
      <c r="R11" s="69"/>
      <c r="S11" s="69"/>
      <c r="T11" s="62"/>
      <c r="U11" s="69"/>
      <c r="V11" s="69"/>
      <c r="W11" s="69"/>
      <c r="X11" s="70"/>
      <c r="Y11" s="69"/>
      <c r="Z11" s="69"/>
      <c r="AA11" s="71"/>
      <c r="AB11" s="67">
        <f>SUM(E11:AA11)</f>
        <v>1</v>
      </c>
      <c r="AC11" s="25"/>
      <c r="AD11" s="68">
        <v>1</v>
      </c>
      <c r="AF11" s="72"/>
      <c r="AG11" s="73">
        <f t="shared" si="0"/>
        <v>1</v>
      </c>
      <c r="AH11" s="73">
        <f t="shared" si="1"/>
        <v>0</v>
      </c>
      <c r="AI11" s="73">
        <f t="shared" si="2"/>
        <v>0</v>
      </c>
      <c r="AJ11" s="73"/>
      <c r="AK11" s="74">
        <f t="shared" si="3"/>
        <v>1</v>
      </c>
      <c r="AL11" s="2">
        <f t="shared" si="5"/>
        <v>1</v>
      </c>
      <c r="AM11" s="77">
        <f t="shared" si="6"/>
        <v>0</v>
      </c>
      <c r="AN11" s="78">
        <f t="shared" si="7"/>
        <v>1</v>
      </c>
      <c r="AO11" s="78">
        <f t="shared" si="8"/>
        <v>0</v>
      </c>
      <c r="AP11" s="78">
        <f t="shared" si="9"/>
        <v>0</v>
      </c>
      <c r="AQ11" s="78">
        <f t="shared" si="10"/>
        <v>0</v>
      </c>
      <c r="AR11" s="79">
        <f t="shared" si="11"/>
        <v>1</v>
      </c>
      <c r="AT11" s="25">
        <v>1</v>
      </c>
      <c r="AU11" s="5"/>
      <c r="AV11" s="75"/>
    </row>
    <row r="12" spans="1:48" ht="15" x14ac:dyDescent="0.2">
      <c r="B12" s="25">
        <v>5</v>
      </c>
      <c r="C12" s="5">
        <v>1</v>
      </c>
      <c r="D12" s="80" t="s">
        <v>69</v>
      </c>
      <c r="E12" s="62">
        <f>+E32+E33</f>
        <v>0</v>
      </c>
      <c r="F12" s="69">
        <f t="shared" ref="F12:AB12" si="12">+F32+F33</f>
        <v>7</v>
      </c>
      <c r="G12" s="69">
        <f t="shared" si="12"/>
        <v>0</v>
      </c>
      <c r="H12" s="69">
        <f t="shared" si="12"/>
        <v>0</v>
      </c>
      <c r="I12" s="69">
        <f t="shared" si="12"/>
        <v>1</v>
      </c>
      <c r="J12" s="62">
        <f t="shared" si="12"/>
        <v>1</v>
      </c>
      <c r="K12" s="69">
        <f t="shared" si="12"/>
        <v>0</v>
      </c>
      <c r="L12" s="69">
        <f t="shared" si="12"/>
        <v>0</v>
      </c>
      <c r="M12" s="69">
        <f t="shared" si="12"/>
        <v>0</v>
      </c>
      <c r="N12" s="70">
        <f t="shared" si="12"/>
        <v>0</v>
      </c>
      <c r="O12" s="62">
        <f t="shared" si="12"/>
        <v>0</v>
      </c>
      <c r="P12" s="69">
        <f t="shared" si="12"/>
        <v>0</v>
      </c>
      <c r="Q12" s="70">
        <f t="shared" si="12"/>
        <v>0</v>
      </c>
      <c r="R12" s="69">
        <f t="shared" si="12"/>
        <v>1</v>
      </c>
      <c r="S12" s="69">
        <f t="shared" si="12"/>
        <v>0</v>
      </c>
      <c r="T12" s="62">
        <f t="shared" si="12"/>
        <v>6</v>
      </c>
      <c r="U12" s="69">
        <f t="shared" si="12"/>
        <v>9</v>
      </c>
      <c r="V12" s="69">
        <f t="shared" si="12"/>
        <v>0</v>
      </c>
      <c r="W12" s="69">
        <f t="shared" si="12"/>
        <v>5</v>
      </c>
      <c r="X12" s="70">
        <f t="shared" si="12"/>
        <v>4</v>
      </c>
      <c r="Y12" s="69">
        <f t="shared" si="12"/>
        <v>1</v>
      </c>
      <c r="Z12" s="69">
        <f t="shared" si="12"/>
        <v>0</v>
      </c>
      <c r="AA12" s="71">
        <f t="shared" si="12"/>
        <v>6</v>
      </c>
      <c r="AB12" s="67">
        <f t="shared" si="12"/>
        <v>41</v>
      </c>
      <c r="AC12" s="25"/>
      <c r="AD12" s="68">
        <v>1</v>
      </c>
      <c r="AF12" s="72"/>
      <c r="AG12" s="73">
        <f t="shared" si="0"/>
        <v>9</v>
      </c>
      <c r="AH12" s="73">
        <f t="shared" si="1"/>
        <v>1</v>
      </c>
      <c r="AI12" s="73">
        <f t="shared" si="2"/>
        <v>31</v>
      </c>
      <c r="AJ12" s="73"/>
      <c r="AK12" s="74">
        <f t="shared" si="3"/>
        <v>41</v>
      </c>
      <c r="AL12" s="2">
        <f t="shared" si="5"/>
        <v>0</v>
      </c>
      <c r="AM12" s="77">
        <f t="shared" si="6"/>
        <v>0</v>
      </c>
      <c r="AN12" s="78">
        <f t="shared" si="7"/>
        <v>9</v>
      </c>
      <c r="AO12" s="78">
        <f t="shared" si="8"/>
        <v>1</v>
      </c>
      <c r="AP12" s="78">
        <f t="shared" si="9"/>
        <v>31</v>
      </c>
      <c r="AQ12" s="78">
        <f t="shared" si="10"/>
        <v>0</v>
      </c>
      <c r="AR12" s="79">
        <f t="shared" si="11"/>
        <v>41</v>
      </c>
      <c r="AT12" s="25"/>
      <c r="AU12" s="5"/>
      <c r="AV12" s="75">
        <v>1</v>
      </c>
    </row>
    <row r="13" spans="1:48" ht="15" x14ac:dyDescent="0.2">
      <c r="B13" s="25">
        <v>6</v>
      </c>
      <c r="C13" s="5">
        <v>5</v>
      </c>
      <c r="D13" s="76" t="s">
        <v>60</v>
      </c>
      <c r="E13" s="62"/>
      <c r="F13" s="69"/>
      <c r="G13" s="69"/>
      <c r="H13" s="69"/>
      <c r="I13" s="69"/>
      <c r="J13" s="62"/>
      <c r="K13" s="69"/>
      <c r="L13" s="69"/>
      <c r="M13" s="69"/>
      <c r="N13" s="70"/>
      <c r="O13" s="62"/>
      <c r="P13" s="69"/>
      <c r="Q13" s="70"/>
      <c r="R13" s="69">
        <v>2</v>
      </c>
      <c r="S13" s="69"/>
      <c r="T13" s="62">
        <v>3</v>
      </c>
      <c r="U13" s="69">
        <v>2</v>
      </c>
      <c r="V13" s="69"/>
      <c r="W13" s="69">
        <v>1</v>
      </c>
      <c r="X13" s="70"/>
      <c r="Y13" s="69"/>
      <c r="Z13" s="69"/>
      <c r="AA13" s="71">
        <v>1</v>
      </c>
      <c r="AB13" s="67">
        <f>SUM(E13:AA13)</f>
        <v>9</v>
      </c>
      <c r="AC13" s="25"/>
      <c r="AD13" s="68">
        <v>1</v>
      </c>
      <c r="AF13" s="72"/>
      <c r="AG13" s="73">
        <f t="shared" si="0"/>
        <v>0</v>
      </c>
      <c r="AH13" s="73">
        <f t="shared" si="1"/>
        <v>2</v>
      </c>
      <c r="AI13" s="73">
        <f t="shared" si="2"/>
        <v>7</v>
      </c>
      <c r="AJ13" s="73"/>
      <c r="AK13" s="74">
        <f t="shared" si="3"/>
        <v>9</v>
      </c>
      <c r="AL13" s="2">
        <f t="shared" si="5"/>
        <v>0</v>
      </c>
      <c r="AM13" s="77">
        <f t="shared" si="6"/>
        <v>0</v>
      </c>
      <c r="AN13" s="78">
        <f t="shared" si="7"/>
        <v>0</v>
      </c>
      <c r="AO13" s="78">
        <f t="shared" si="8"/>
        <v>2</v>
      </c>
      <c r="AP13" s="78">
        <f t="shared" si="9"/>
        <v>7</v>
      </c>
      <c r="AQ13" s="78">
        <f t="shared" si="10"/>
        <v>0</v>
      </c>
      <c r="AR13" s="79">
        <f t="shared" si="11"/>
        <v>9</v>
      </c>
      <c r="AT13" s="25"/>
      <c r="AU13" s="5"/>
      <c r="AV13" s="75">
        <v>1</v>
      </c>
    </row>
    <row r="14" spans="1:48" ht="15" x14ac:dyDescent="0.2">
      <c r="B14" s="25">
        <v>7</v>
      </c>
      <c r="C14" s="5">
        <v>3</v>
      </c>
      <c r="D14" s="76" t="s">
        <v>65</v>
      </c>
      <c r="E14" s="62">
        <v>1</v>
      </c>
      <c r="F14" s="69">
        <v>2</v>
      </c>
      <c r="G14" s="69">
        <v>1</v>
      </c>
      <c r="H14" s="69"/>
      <c r="I14" s="69"/>
      <c r="J14" s="62"/>
      <c r="K14" s="69"/>
      <c r="L14" s="69"/>
      <c r="M14" s="69"/>
      <c r="N14" s="70"/>
      <c r="O14" s="62"/>
      <c r="P14" s="69">
        <v>1</v>
      </c>
      <c r="Q14" s="70"/>
      <c r="R14" s="69">
        <v>3</v>
      </c>
      <c r="S14" s="69"/>
      <c r="T14" s="62">
        <v>1</v>
      </c>
      <c r="U14" s="69">
        <v>5</v>
      </c>
      <c r="V14" s="69"/>
      <c r="W14" s="69">
        <v>1</v>
      </c>
      <c r="X14" s="70"/>
      <c r="Y14" s="69"/>
      <c r="Z14" s="69"/>
      <c r="AA14" s="71"/>
      <c r="AB14" s="67">
        <f>SUM(E14:AA14)</f>
        <v>15</v>
      </c>
      <c r="AC14" s="25"/>
      <c r="AD14" s="68"/>
      <c r="AF14" s="72"/>
      <c r="AG14" s="73">
        <f t="shared" si="0"/>
        <v>5</v>
      </c>
      <c r="AH14" s="73">
        <f t="shared" si="1"/>
        <v>3</v>
      </c>
      <c r="AI14" s="73">
        <f t="shared" si="2"/>
        <v>7</v>
      </c>
      <c r="AJ14" s="73"/>
      <c r="AK14" s="74">
        <f t="shared" si="3"/>
        <v>15</v>
      </c>
      <c r="AL14" s="2">
        <f t="shared" si="5"/>
        <v>0</v>
      </c>
      <c r="AM14" s="77">
        <f t="shared" si="6"/>
        <v>0</v>
      </c>
      <c r="AN14" s="78">
        <f t="shared" si="7"/>
        <v>0</v>
      </c>
      <c r="AO14" s="78">
        <f t="shared" si="8"/>
        <v>0</v>
      </c>
      <c r="AP14" s="78">
        <f t="shared" si="9"/>
        <v>0</v>
      </c>
      <c r="AQ14" s="78">
        <f t="shared" si="10"/>
        <v>0</v>
      </c>
      <c r="AR14" s="79">
        <f t="shared" si="11"/>
        <v>0</v>
      </c>
      <c r="AT14" s="25"/>
      <c r="AU14" s="5"/>
      <c r="AV14" s="75"/>
    </row>
    <row r="15" spans="1:48" s="5" customFormat="1" ht="15" x14ac:dyDescent="0.2">
      <c r="B15" s="25">
        <v>8</v>
      </c>
      <c r="C15" s="5">
        <v>4</v>
      </c>
      <c r="D15" s="76" t="s">
        <v>61</v>
      </c>
      <c r="E15" s="69"/>
      <c r="F15" s="69"/>
      <c r="G15" s="69"/>
      <c r="H15" s="69"/>
      <c r="I15" s="69"/>
      <c r="J15" s="62"/>
      <c r="K15" s="69"/>
      <c r="L15" s="69"/>
      <c r="M15" s="69"/>
      <c r="N15" s="70">
        <v>1</v>
      </c>
      <c r="O15" s="62"/>
      <c r="P15" s="69"/>
      <c r="Q15" s="70"/>
      <c r="R15" s="69">
        <v>2</v>
      </c>
      <c r="S15" s="69"/>
      <c r="T15" s="62"/>
      <c r="U15" s="69">
        <v>6</v>
      </c>
      <c r="V15" s="69">
        <v>2</v>
      </c>
      <c r="W15" s="69">
        <v>1</v>
      </c>
      <c r="X15" s="70"/>
      <c r="Y15" s="69"/>
      <c r="Z15" s="69"/>
      <c r="AA15" s="71">
        <v>2</v>
      </c>
      <c r="AB15" s="67">
        <f>SUM(E15:AA15)</f>
        <v>14</v>
      </c>
      <c r="AC15" s="25"/>
      <c r="AD15" s="68"/>
      <c r="AF15" s="72"/>
      <c r="AG15" s="73">
        <f t="shared" si="0"/>
        <v>1</v>
      </c>
      <c r="AH15" s="73">
        <f t="shared" si="1"/>
        <v>2</v>
      </c>
      <c r="AI15" s="73">
        <f t="shared" si="2"/>
        <v>11</v>
      </c>
      <c r="AJ15" s="73"/>
      <c r="AK15" s="74">
        <f t="shared" si="3"/>
        <v>14</v>
      </c>
      <c r="AL15" s="2">
        <f t="shared" si="5"/>
        <v>0</v>
      </c>
      <c r="AM15" s="77">
        <f t="shared" si="6"/>
        <v>0</v>
      </c>
      <c r="AN15" s="78">
        <f t="shared" si="7"/>
        <v>0</v>
      </c>
      <c r="AO15" s="78">
        <f t="shared" si="8"/>
        <v>0</v>
      </c>
      <c r="AP15" s="78">
        <f t="shared" si="9"/>
        <v>0</v>
      </c>
      <c r="AQ15" s="78">
        <f t="shared" si="10"/>
        <v>0</v>
      </c>
      <c r="AR15" s="79">
        <f t="shared" si="11"/>
        <v>0</v>
      </c>
      <c r="AT15" s="25"/>
      <c r="AV15" s="75"/>
    </row>
    <row r="16" spans="1:48" ht="15" x14ac:dyDescent="0.25">
      <c r="B16" s="25">
        <v>9</v>
      </c>
      <c r="C16" s="5">
        <v>9</v>
      </c>
      <c r="D16" s="81" t="s">
        <v>78</v>
      </c>
      <c r="E16" s="82"/>
      <c r="F16" s="83"/>
      <c r="G16" s="83"/>
      <c r="H16" s="83"/>
      <c r="I16" s="83"/>
      <c r="J16" s="82"/>
      <c r="K16" s="83"/>
      <c r="L16" s="83"/>
      <c r="M16" s="83"/>
      <c r="N16" s="84"/>
      <c r="O16" s="82"/>
      <c r="P16" s="83"/>
      <c r="Q16" s="84"/>
      <c r="R16" s="83"/>
      <c r="S16" s="83">
        <v>1</v>
      </c>
      <c r="T16" s="82"/>
      <c r="U16" s="83"/>
      <c r="V16" s="83"/>
      <c r="W16" s="83"/>
      <c r="X16" s="84"/>
      <c r="Y16" s="83"/>
      <c r="Z16" s="83"/>
      <c r="AA16" s="85"/>
      <c r="AB16" s="86">
        <f>SUM(E16:AA16)</f>
        <v>1</v>
      </c>
      <c r="AC16" s="87"/>
      <c r="AD16" s="88">
        <v>1</v>
      </c>
      <c r="AF16" s="89"/>
      <c r="AG16" s="90">
        <f t="shared" si="0"/>
        <v>0</v>
      </c>
      <c r="AH16" s="90">
        <f t="shared" si="1"/>
        <v>1</v>
      </c>
      <c r="AI16" s="90">
        <f t="shared" si="2"/>
        <v>0</v>
      </c>
      <c r="AJ16" s="90"/>
      <c r="AK16" s="91">
        <f t="shared" si="3"/>
        <v>1</v>
      </c>
      <c r="AL16" s="2">
        <f t="shared" si="5"/>
        <v>1</v>
      </c>
      <c r="AM16" s="92">
        <f t="shared" si="6"/>
        <v>0</v>
      </c>
      <c r="AN16" s="93">
        <f t="shared" si="7"/>
        <v>0</v>
      </c>
      <c r="AO16" s="93">
        <f t="shared" si="8"/>
        <v>1</v>
      </c>
      <c r="AP16" s="93">
        <f t="shared" si="9"/>
        <v>0</v>
      </c>
      <c r="AQ16" s="93">
        <f t="shared" si="10"/>
        <v>0</v>
      </c>
      <c r="AR16" s="94">
        <f t="shared" si="11"/>
        <v>1</v>
      </c>
      <c r="AT16" s="87"/>
      <c r="AU16" s="95">
        <v>1</v>
      </c>
      <c r="AV16" s="96"/>
    </row>
    <row r="17" spans="2:48" x14ac:dyDescent="0.2">
      <c r="B17" s="25"/>
      <c r="C17" s="5"/>
      <c r="D17" s="97" t="s">
        <v>71</v>
      </c>
      <c r="E17" s="98">
        <f t="shared" ref="E17:AB17" si="13">SUM(E8:E16)</f>
        <v>1</v>
      </c>
      <c r="F17" s="99">
        <f t="shared" si="13"/>
        <v>15</v>
      </c>
      <c r="G17" s="99">
        <f t="shared" si="13"/>
        <v>1</v>
      </c>
      <c r="H17" s="99">
        <f t="shared" si="13"/>
        <v>0</v>
      </c>
      <c r="I17" s="99">
        <f t="shared" si="13"/>
        <v>1</v>
      </c>
      <c r="J17" s="98">
        <f t="shared" si="13"/>
        <v>1</v>
      </c>
      <c r="K17" s="99">
        <f t="shared" si="13"/>
        <v>1</v>
      </c>
      <c r="L17" s="99">
        <f t="shared" si="13"/>
        <v>0</v>
      </c>
      <c r="M17" s="99">
        <f t="shared" si="13"/>
        <v>0</v>
      </c>
      <c r="N17" s="100">
        <f t="shared" si="13"/>
        <v>2</v>
      </c>
      <c r="O17" s="98">
        <f t="shared" si="13"/>
        <v>0</v>
      </c>
      <c r="P17" s="99">
        <f t="shared" si="13"/>
        <v>3</v>
      </c>
      <c r="Q17" s="100">
        <f t="shared" si="13"/>
        <v>1</v>
      </c>
      <c r="R17" s="99">
        <f t="shared" si="13"/>
        <v>12</v>
      </c>
      <c r="S17" s="99">
        <f t="shared" si="13"/>
        <v>1</v>
      </c>
      <c r="T17" s="98">
        <f t="shared" si="13"/>
        <v>10</v>
      </c>
      <c r="U17" s="99">
        <f t="shared" si="13"/>
        <v>27</v>
      </c>
      <c r="V17" s="99">
        <f t="shared" si="13"/>
        <v>2</v>
      </c>
      <c r="W17" s="99">
        <f t="shared" si="13"/>
        <v>9</v>
      </c>
      <c r="X17" s="100">
        <f t="shared" si="13"/>
        <v>4</v>
      </c>
      <c r="Y17" s="99">
        <f t="shared" si="13"/>
        <v>1</v>
      </c>
      <c r="Z17" s="99">
        <f t="shared" si="13"/>
        <v>0</v>
      </c>
      <c r="AA17" s="101">
        <f t="shared" si="13"/>
        <v>10</v>
      </c>
      <c r="AB17" s="102">
        <f t="shared" si="13"/>
        <v>102</v>
      </c>
      <c r="AC17" s="103">
        <v>1</v>
      </c>
      <c r="AD17" s="104">
        <f>SUM(AD8:AD16)</f>
        <v>5</v>
      </c>
      <c r="AE17" s="2">
        <f>SUM(AE8:AE16)</f>
        <v>1</v>
      </c>
      <c r="AF17" s="105">
        <f>SUM(AF8:AF16)</f>
        <v>0</v>
      </c>
      <c r="AG17" s="106">
        <f>SUM(AG8:AG16)</f>
        <v>27</v>
      </c>
      <c r="AH17" s="106">
        <f t="shared" ref="AH17:AJ17" si="14">SUM(AH8:AH16)</f>
        <v>13</v>
      </c>
      <c r="AI17" s="106">
        <f t="shared" si="14"/>
        <v>63</v>
      </c>
      <c r="AJ17" s="106">
        <f t="shared" si="14"/>
        <v>0</v>
      </c>
      <c r="AK17" s="107">
        <f>SUM(AK8:AK16)</f>
        <v>103</v>
      </c>
      <c r="AL17" s="107">
        <f>SUM(AL8:AL16)</f>
        <v>4</v>
      </c>
      <c r="AM17" s="108">
        <f>SUM(AM8:AM16)</f>
        <v>0</v>
      </c>
      <c r="AN17" s="109">
        <f>SUM(AN8:AN16)</f>
        <v>18</v>
      </c>
      <c r="AO17" s="109">
        <f t="shared" ref="AO17:AR17" si="15">SUM(AO8:AO16)</f>
        <v>5</v>
      </c>
      <c r="AP17" s="109">
        <f t="shared" si="15"/>
        <v>45</v>
      </c>
      <c r="AQ17" s="109">
        <f t="shared" si="15"/>
        <v>0</v>
      </c>
      <c r="AR17" s="110">
        <f t="shared" si="15"/>
        <v>68</v>
      </c>
      <c r="AT17" s="108">
        <f t="shared" ref="AT17:AU17" si="16">SUM(AT8:AT16)</f>
        <v>1</v>
      </c>
      <c r="AU17" s="109">
        <f t="shared" si="16"/>
        <v>1</v>
      </c>
      <c r="AV17" s="110">
        <f>SUM(AV8:AV16)</f>
        <v>3</v>
      </c>
    </row>
    <row r="18" spans="2:48" s="5" customFormat="1" x14ac:dyDescent="0.2">
      <c r="B18" s="25"/>
      <c r="D18" s="97"/>
      <c r="E18" s="69"/>
      <c r="F18" s="69"/>
      <c r="G18" s="69"/>
      <c r="H18" s="69"/>
      <c r="I18" s="69"/>
      <c r="J18" s="62"/>
      <c r="K18" s="69"/>
      <c r="L18" s="69"/>
      <c r="M18" s="69"/>
      <c r="N18" s="70"/>
      <c r="O18" s="62"/>
      <c r="P18" s="69"/>
      <c r="Q18" s="70"/>
      <c r="R18" s="69"/>
      <c r="S18" s="69"/>
      <c r="T18" s="62"/>
      <c r="U18" s="69"/>
      <c r="V18" s="69"/>
      <c r="W18" s="69"/>
      <c r="X18" s="70"/>
      <c r="Y18" s="69"/>
      <c r="Z18" s="69"/>
      <c r="AA18" s="71"/>
      <c r="AB18" s="67"/>
      <c r="AC18" s="25"/>
      <c r="AD18" s="68"/>
      <c r="AF18" s="72"/>
      <c r="AG18" s="73"/>
      <c r="AH18" s="73"/>
      <c r="AI18" s="73"/>
      <c r="AJ18" s="73"/>
      <c r="AK18" s="74"/>
      <c r="AL18" s="74"/>
      <c r="AM18" s="77"/>
      <c r="AN18" s="78"/>
      <c r="AO18" s="78"/>
      <c r="AP18" s="78"/>
      <c r="AQ18" s="78"/>
      <c r="AR18" s="79"/>
      <c r="AT18" s="25"/>
      <c r="AV18" s="75"/>
    </row>
    <row r="19" spans="2:48" s="5" customFormat="1" x14ac:dyDescent="0.2">
      <c r="B19" s="25"/>
      <c r="D19" s="111" t="s">
        <v>101</v>
      </c>
      <c r="E19" s="69"/>
      <c r="F19" s="69"/>
      <c r="G19" s="69"/>
      <c r="H19" s="69"/>
      <c r="I19" s="69"/>
      <c r="J19" s="62"/>
      <c r="K19" s="69"/>
      <c r="L19" s="69"/>
      <c r="M19" s="69"/>
      <c r="N19" s="70"/>
      <c r="O19" s="62"/>
      <c r="P19" s="69"/>
      <c r="Q19" s="70"/>
      <c r="R19" s="69"/>
      <c r="S19" s="69"/>
      <c r="T19" s="62"/>
      <c r="U19" s="69"/>
      <c r="V19" s="69"/>
      <c r="W19" s="69"/>
      <c r="X19" s="70"/>
      <c r="Y19" s="69"/>
      <c r="Z19" s="69"/>
      <c r="AA19" s="71"/>
      <c r="AB19" s="67"/>
      <c r="AC19" s="25"/>
      <c r="AD19" s="68"/>
      <c r="AF19" s="72"/>
      <c r="AG19" s="73"/>
      <c r="AH19" s="73"/>
      <c r="AI19" s="73"/>
      <c r="AJ19" s="73"/>
      <c r="AK19" s="74"/>
      <c r="AL19" s="74"/>
      <c r="AM19" s="77"/>
      <c r="AN19" s="78"/>
      <c r="AO19" s="78"/>
      <c r="AP19" s="78"/>
      <c r="AQ19" s="78"/>
      <c r="AR19" s="79"/>
      <c r="AT19" s="25"/>
      <c r="AV19" s="75"/>
    </row>
    <row r="20" spans="2:48" s="5" customFormat="1" ht="15" x14ac:dyDescent="0.25">
      <c r="B20" s="25">
        <v>1</v>
      </c>
      <c r="C20" s="5">
        <v>2</v>
      </c>
      <c r="D20" s="81" t="s">
        <v>72</v>
      </c>
      <c r="E20" s="69"/>
      <c r="F20" s="69"/>
      <c r="G20" s="69"/>
      <c r="H20" s="69"/>
      <c r="I20" s="69"/>
      <c r="J20" s="62"/>
      <c r="K20" s="69"/>
      <c r="L20" s="69"/>
      <c r="M20" s="69"/>
      <c r="N20" s="70"/>
      <c r="O20" s="62"/>
      <c r="P20" s="69">
        <v>1</v>
      </c>
      <c r="Q20" s="70"/>
      <c r="R20" s="69"/>
      <c r="S20" s="69"/>
      <c r="T20" s="62"/>
      <c r="U20" s="69"/>
      <c r="V20" s="69"/>
      <c r="W20" s="69"/>
      <c r="X20" s="70"/>
      <c r="Y20" s="69"/>
      <c r="Z20" s="69"/>
      <c r="AA20" s="71"/>
      <c r="AB20" s="67">
        <f t="shared" ref="AB20:AB25" si="17">SUM(E20:AA20)</f>
        <v>1</v>
      </c>
      <c r="AC20" s="25"/>
      <c r="AD20" s="68"/>
      <c r="AF20" s="72"/>
      <c r="AG20" s="73">
        <f t="shared" ref="AG20:AG25" si="18">SUM(E20:Q20)+AE20</f>
        <v>1</v>
      </c>
      <c r="AH20" s="73">
        <f t="shared" si="1"/>
        <v>0</v>
      </c>
      <c r="AI20" s="73">
        <f t="shared" si="2"/>
        <v>0</v>
      </c>
      <c r="AJ20" s="73"/>
      <c r="AK20" s="74">
        <f t="shared" si="3"/>
        <v>1</v>
      </c>
      <c r="AL20" s="2">
        <f t="shared" si="5"/>
        <v>1</v>
      </c>
      <c r="AM20" s="77">
        <f t="shared" ref="AM20:AM25" si="19">IF($AD20=1,AF20,0)</f>
        <v>0</v>
      </c>
      <c r="AN20" s="78">
        <f t="shared" ref="AN20:AN25" si="20">IF($AD20=1,AG20,0)</f>
        <v>0</v>
      </c>
      <c r="AO20" s="78">
        <f t="shared" ref="AO20:AO25" si="21">IF($AD20=1,AH20,0)</f>
        <v>0</v>
      </c>
      <c r="AP20" s="78">
        <f t="shared" ref="AP20:AP25" si="22">IF($AD20=1,AI20,0)</f>
        <v>0</v>
      </c>
      <c r="AQ20" s="78">
        <f t="shared" ref="AQ20:AQ25" si="23">IF($AD20=1,AJ20,0)</f>
        <v>0</v>
      </c>
      <c r="AR20" s="79">
        <f t="shared" ref="AR20:AR25" si="24">IF($AD20=1,AK20,0)</f>
        <v>0</v>
      </c>
      <c r="AT20" s="25"/>
      <c r="AV20" s="75"/>
    </row>
    <row r="21" spans="2:48" s="5" customFormat="1" ht="15" x14ac:dyDescent="0.25">
      <c r="B21" s="25">
        <v>2</v>
      </c>
      <c r="C21" s="5">
        <v>3</v>
      </c>
      <c r="D21" s="81" t="s">
        <v>79</v>
      </c>
      <c r="E21" s="69"/>
      <c r="F21" s="69"/>
      <c r="G21" s="69"/>
      <c r="H21" s="69"/>
      <c r="I21" s="69"/>
      <c r="J21" s="62"/>
      <c r="K21" s="69"/>
      <c r="L21" s="69"/>
      <c r="M21" s="69"/>
      <c r="N21" s="70"/>
      <c r="O21" s="62"/>
      <c r="P21" s="69"/>
      <c r="Q21" s="70"/>
      <c r="R21" s="69"/>
      <c r="S21" s="69"/>
      <c r="T21" s="62"/>
      <c r="U21" s="69"/>
      <c r="V21" s="69"/>
      <c r="W21" s="69"/>
      <c r="X21" s="70"/>
      <c r="Y21" s="69"/>
      <c r="Z21" s="69"/>
      <c r="AA21" s="71"/>
      <c r="AB21" s="67">
        <f t="shared" si="17"/>
        <v>0</v>
      </c>
      <c r="AC21" s="25" t="s">
        <v>80</v>
      </c>
      <c r="AD21" s="68">
        <v>1</v>
      </c>
      <c r="AE21" s="5">
        <v>1</v>
      </c>
      <c r="AF21" s="72"/>
      <c r="AG21" s="73">
        <f t="shared" si="18"/>
        <v>1</v>
      </c>
      <c r="AH21" s="73">
        <f t="shared" si="1"/>
        <v>0</v>
      </c>
      <c r="AI21" s="73">
        <f t="shared" si="2"/>
        <v>0</v>
      </c>
      <c r="AJ21" s="73"/>
      <c r="AK21" s="74">
        <f t="shared" si="3"/>
        <v>1</v>
      </c>
      <c r="AL21" s="2">
        <f t="shared" si="5"/>
        <v>1</v>
      </c>
      <c r="AM21" s="77">
        <f t="shared" si="19"/>
        <v>0</v>
      </c>
      <c r="AN21" s="78">
        <f t="shared" si="20"/>
        <v>1</v>
      </c>
      <c r="AO21" s="78">
        <f t="shared" si="21"/>
        <v>0</v>
      </c>
      <c r="AP21" s="78">
        <f t="shared" si="22"/>
        <v>0</v>
      </c>
      <c r="AQ21" s="78">
        <f t="shared" si="23"/>
        <v>0</v>
      </c>
      <c r="AR21" s="79">
        <f t="shared" si="24"/>
        <v>1</v>
      </c>
      <c r="AT21" s="25">
        <v>1</v>
      </c>
      <c r="AV21" s="75"/>
    </row>
    <row r="22" spans="2:48" s="5" customFormat="1" ht="15" x14ac:dyDescent="0.25">
      <c r="B22" s="25">
        <v>3</v>
      </c>
      <c r="C22" s="5">
        <v>4</v>
      </c>
      <c r="D22" s="81" t="s">
        <v>73</v>
      </c>
      <c r="E22" s="69"/>
      <c r="F22" s="69"/>
      <c r="G22" s="69"/>
      <c r="H22" s="69"/>
      <c r="I22" s="69"/>
      <c r="J22" s="62"/>
      <c r="K22" s="69"/>
      <c r="L22" s="69"/>
      <c r="M22" s="69"/>
      <c r="N22" s="70"/>
      <c r="O22" s="62"/>
      <c r="P22" s="69"/>
      <c r="Q22" s="70"/>
      <c r="R22" s="69"/>
      <c r="S22" s="69"/>
      <c r="T22" s="62"/>
      <c r="U22" s="69"/>
      <c r="V22" s="69"/>
      <c r="W22" s="69"/>
      <c r="X22" s="70"/>
      <c r="Y22" s="69">
        <v>1</v>
      </c>
      <c r="Z22" s="69"/>
      <c r="AA22" s="71"/>
      <c r="AB22" s="67">
        <f t="shared" si="17"/>
        <v>1</v>
      </c>
      <c r="AC22" s="25"/>
      <c r="AD22" s="68">
        <v>1</v>
      </c>
      <c r="AF22" s="72"/>
      <c r="AG22" s="73">
        <f t="shared" si="18"/>
        <v>0</v>
      </c>
      <c r="AH22" s="73">
        <f t="shared" si="1"/>
        <v>0</v>
      </c>
      <c r="AI22" s="73">
        <f t="shared" si="2"/>
        <v>1</v>
      </c>
      <c r="AJ22" s="73"/>
      <c r="AK22" s="74">
        <f t="shared" si="3"/>
        <v>1</v>
      </c>
      <c r="AL22" s="2">
        <f t="shared" si="5"/>
        <v>1</v>
      </c>
      <c r="AM22" s="77">
        <f t="shared" si="19"/>
        <v>0</v>
      </c>
      <c r="AN22" s="78">
        <f t="shared" si="20"/>
        <v>0</v>
      </c>
      <c r="AO22" s="78">
        <f t="shared" si="21"/>
        <v>0</v>
      </c>
      <c r="AP22" s="78">
        <f t="shared" si="22"/>
        <v>1</v>
      </c>
      <c r="AQ22" s="78">
        <f t="shared" si="23"/>
        <v>0</v>
      </c>
      <c r="AR22" s="79">
        <f t="shared" si="24"/>
        <v>1</v>
      </c>
      <c r="AT22" s="25"/>
      <c r="AU22" s="5">
        <v>1</v>
      </c>
      <c r="AV22" s="75"/>
    </row>
    <row r="23" spans="2:48" s="5" customFormat="1" ht="15" x14ac:dyDescent="0.25">
      <c r="B23" s="25">
        <v>4</v>
      </c>
      <c r="C23" s="5">
        <v>1</v>
      </c>
      <c r="D23" s="81" t="s">
        <v>74</v>
      </c>
      <c r="E23" s="69"/>
      <c r="F23" s="69"/>
      <c r="G23" s="69"/>
      <c r="H23" s="69"/>
      <c r="I23" s="69"/>
      <c r="J23" s="62">
        <v>1</v>
      </c>
      <c r="K23" s="69"/>
      <c r="L23" s="69"/>
      <c r="M23" s="69"/>
      <c r="N23" s="70"/>
      <c r="O23" s="62"/>
      <c r="P23" s="69"/>
      <c r="Q23" s="70"/>
      <c r="R23" s="69"/>
      <c r="S23" s="69"/>
      <c r="T23" s="62"/>
      <c r="U23" s="69">
        <v>1</v>
      </c>
      <c r="V23" s="69"/>
      <c r="W23" s="69"/>
      <c r="X23" s="70"/>
      <c r="Y23" s="69"/>
      <c r="Z23" s="69"/>
      <c r="AA23" s="71"/>
      <c r="AB23" s="67">
        <f t="shared" si="17"/>
        <v>2</v>
      </c>
      <c r="AC23" s="25"/>
      <c r="AD23" s="68"/>
      <c r="AF23" s="72"/>
      <c r="AG23" s="73">
        <f t="shared" si="18"/>
        <v>1</v>
      </c>
      <c r="AH23" s="73">
        <f t="shared" si="1"/>
        <v>0</v>
      </c>
      <c r="AI23" s="73">
        <f t="shared" si="2"/>
        <v>1</v>
      </c>
      <c r="AJ23" s="73"/>
      <c r="AK23" s="74">
        <f t="shared" si="3"/>
        <v>2</v>
      </c>
      <c r="AL23" s="2">
        <f t="shared" si="5"/>
        <v>1</v>
      </c>
      <c r="AM23" s="77">
        <f t="shared" si="19"/>
        <v>0</v>
      </c>
      <c r="AN23" s="78">
        <f t="shared" si="20"/>
        <v>0</v>
      </c>
      <c r="AO23" s="78">
        <f t="shared" si="21"/>
        <v>0</v>
      </c>
      <c r="AP23" s="78">
        <f t="shared" si="22"/>
        <v>0</v>
      </c>
      <c r="AQ23" s="78">
        <f t="shared" si="23"/>
        <v>0</v>
      </c>
      <c r="AR23" s="79">
        <f t="shared" si="24"/>
        <v>0</v>
      </c>
      <c r="AT23" s="25"/>
      <c r="AV23" s="75"/>
    </row>
    <row r="24" spans="2:48" s="5" customFormat="1" ht="15" x14ac:dyDescent="0.25">
      <c r="B24" s="25">
        <v>5</v>
      </c>
      <c r="C24" s="5">
        <v>6</v>
      </c>
      <c r="D24" s="81" t="s">
        <v>75</v>
      </c>
      <c r="E24" s="69"/>
      <c r="F24" s="69"/>
      <c r="G24" s="69"/>
      <c r="H24" s="69"/>
      <c r="I24" s="69"/>
      <c r="J24" s="62"/>
      <c r="K24" s="69"/>
      <c r="L24" s="69"/>
      <c r="M24" s="69"/>
      <c r="N24" s="70"/>
      <c r="O24" s="62"/>
      <c r="P24" s="69"/>
      <c r="Q24" s="70"/>
      <c r="R24" s="69"/>
      <c r="S24" s="69"/>
      <c r="T24" s="62"/>
      <c r="U24" s="69"/>
      <c r="V24" s="69"/>
      <c r="W24" s="69"/>
      <c r="X24" s="70"/>
      <c r="Y24" s="69"/>
      <c r="Z24" s="69"/>
      <c r="AA24" s="71"/>
      <c r="AB24" s="67">
        <f t="shared" si="17"/>
        <v>0</v>
      </c>
      <c r="AC24" s="25" t="s">
        <v>80</v>
      </c>
      <c r="AD24" s="68"/>
      <c r="AF24" s="72"/>
      <c r="AG24" s="73">
        <f t="shared" si="18"/>
        <v>0</v>
      </c>
      <c r="AH24" s="73">
        <f t="shared" si="1"/>
        <v>0</v>
      </c>
      <c r="AI24" s="73">
        <f t="shared" si="2"/>
        <v>0</v>
      </c>
      <c r="AJ24" s="73"/>
      <c r="AK24" s="74">
        <f t="shared" si="3"/>
        <v>0</v>
      </c>
      <c r="AL24" s="2">
        <f t="shared" si="5"/>
        <v>1</v>
      </c>
      <c r="AM24" s="77">
        <f t="shared" si="19"/>
        <v>0</v>
      </c>
      <c r="AN24" s="78">
        <f t="shared" si="20"/>
        <v>0</v>
      </c>
      <c r="AO24" s="78">
        <f t="shared" si="21"/>
        <v>0</v>
      </c>
      <c r="AP24" s="78">
        <f t="shared" si="22"/>
        <v>0</v>
      </c>
      <c r="AQ24" s="78">
        <f t="shared" si="23"/>
        <v>0</v>
      </c>
      <c r="AR24" s="79">
        <f t="shared" si="24"/>
        <v>0</v>
      </c>
      <c r="AT24" s="25"/>
      <c r="AV24" s="75"/>
    </row>
    <row r="25" spans="2:48" s="5" customFormat="1" ht="15" x14ac:dyDescent="0.25">
      <c r="B25" s="25">
        <v>6</v>
      </c>
      <c r="C25" s="5">
        <v>5</v>
      </c>
      <c r="D25" s="81" t="s">
        <v>77</v>
      </c>
      <c r="E25" s="83"/>
      <c r="F25" s="83"/>
      <c r="G25" s="83"/>
      <c r="H25" s="83"/>
      <c r="I25" s="83"/>
      <c r="J25" s="82"/>
      <c r="K25" s="83"/>
      <c r="L25" s="83"/>
      <c r="M25" s="83"/>
      <c r="N25" s="84"/>
      <c r="O25" s="82"/>
      <c r="P25" s="83"/>
      <c r="Q25" s="84"/>
      <c r="R25" s="83"/>
      <c r="S25" s="83"/>
      <c r="T25" s="82"/>
      <c r="U25" s="83"/>
      <c r="V25" s="83"/>
      <c r="W25" s="83">
        <v>1</v>
      </c>
      <c r="X25" s="84"/>
      <c r="Y25" s="83"/>
      <c r="Z25" s="83"/>
      <c r="AA25" s="85"/>
      <c r="AB25" s="112">
        <f t="shared" si="17"/>
        <v>1</v>
      </c>
      <c r="AC25" s="87"/>
      <c r="AD25" s="88">
        <v>1</v>
      </c>
      <c r="AF25" s="89"/>
      <c r="AG25" s="90">
        <f t="shared" si="18"/>
        <v>0</v>
      </c>
      <c r="AH25" s="90">
        <f t="shared" si="1"/>
        <v>0</v>
      </c>
      <c r="AI25" s="90">
        <f t="shared" si="2"/>
        <v>1</v>
      </c>
      <c r="AJ25" s="90"/>
      <c r="AK25" s="91">
        <f t="shared" si="3"/>
        <v>1</v>
      </c>
      <c r="AL25" s="2">
        <f t="shared" si="5"/>
        <v>1</v>
      </c>
      <c r="AM25" s="92">
        <f t="shared" si="19"/>
        <v>0</v>
      </c>
      <c r="AN25" s="93">
        <f t="shared" si="20"/>
        <v>0</v>
      </c>
      <c r="AO25" s="93">
        <f t="shared" si="21"/>
        <v>0</v>
      </c>
      <c r="AP25" s="93">
        <f t="shared" si="22"/>
        <v>1</v>
      </c>
      <c r="AQ25" s="93">
        <f t="shared" si="23"/>
        <v>0</v>
      </c>
      <c r="AR25" s="94">
        <f t="shared" si="24"/>
        <v>1</v>
      </c>
      <c r="AT25" s="25"/>
      <c r="AU25" s="5">
        <v>1</v>
      </c>
      <c r="AV25" s="75"/>
    </row>
    <row r="26" spans="2:48" s="5" customFormat="1" x14ac:dyDescent="0.2">
      <c r="B26" s="25"/>
      <c r="D26" s="97" t="s">
        <v>71</v>
      </c>
      <c r="E26" s="99">
        <f t="shared" ref="E26:AD26" si="25">SUM(E20:E25)</f>
        <v>0</v>
      </c>
      <c r="F26" s="99">
        <f t="shared" si="25"/>
        <v>0</v>
      </c>
      <c r="G26" s="99">
        <f t="shared" si="25"/>
        <v>0</v>
      </c>
      <c r="H26" s="99">
        <f t="shared" si="25"/>
        <v>0</v>
      </c>
      <c r="I26" s="99">
        <f t="shared" si="25"/>
        <v>0</v>
      </c>
      <c r="J26" s="113">
        <f t="shared" si="25"/>
        <v>1</v>
      </c>
      <c r="K26" s="114">
        <f t="shared" si="25"/>
        <v>0</v>
      </c>
      <c r="L26" s="114">
        <f t="shared" si="25"/>
        <v>0</v>
      </c>
      <c r="M26" s="114">
        <f t="shared" si="25"/>
        <v>0</v>
      </c>
      <c r="N26" s="115">
        <f t="shared" si="25"/>
        <v>0</v>
      </c>
      <c r="O26" s="113">
        <f t="shared" si="25"/>
        <v>0</v>
      </c>
      <c r="P26" s="114">
        <f t="shared" si="25"/>
        <v>1</v>
      </c>
      <c r="Q26" s="115">
        <f t="shared" si="25"/>
        <v>0</v>
      </c>
      <c r="R26" s="99">
        <f t="shared" si="25"/>
        <v>0</v>
      </c>
      <c r="S26" s="99">
        <f t="shared" si="25"/>
        <v>0</v>
      </c>
      <c r="T26" s="113">
        <f t="shared" si="25"/>
        <v>0</v>
      </c>
      <c r="U26" s="114">
        <f t="shared" si="25"/>
        <v>1</v>
      </c>
      <c r="V26" s="114">
        <f t="shared" si="25"/>
        <v>0</v>
      </c>
      <c r="W26" s="114">
        <f t="shared" si="25"/>
        <v>1</v>
      </c>
      <c r="X26" s="115">
        <f t="shared" si="25"/>
        <v>0</v>
      </c>
      <c r="Y26" s="99">
        <f t="shared" si="25"/>
        <v>1</v>
      </c>
      <c r="Z26" s="99">
        <f t="shared" si="25"/>
        <v>0</v>
      </c>
      <c r="AA26" s="116">
        <f t="shared" si="25"/>
        <v>0</v>
      </c>
      <c r="AB26" s="102">
        <f t="shared" si="25"/>
        <v>5</v>
      </c>
      <c r="AC26" s="117">
        <v>1</v>
      </c>
      <c r="AD26" s="104">
        <f t="shared" si="25"/>
        <v>3</v>
      </c>
      <c r="AE26" s="5">
        <f>SUM(AE20:AE25)</f>
        <v>1</v>
      </c>
      <c r="AF26" s="118">
        <f>SUM(AF20:AF25)</f>
        <v>0</v>
      </c>
      <c r="AG26" s="119">
        <f>SUM(AG20:AG25)</f>
        <v>3</v>
      </c>
      <c r="AH26" s="119">
        <f t="shared" ref="AH26:AJ26" si="26">SUM(AH20:AH25)</f>
        <v>0</v>
      </c>
      <c r="AI26" s="119">
        <f t="shared" si="26"/>
        <v>3</v>
      </c>
      <c r="AJ26" s="119">
        <f t="shared" si="26"/>
        <v>0</v>
      </c>
      <c r="AK26" s="120">
        <f t="shared" si="3"/>
        <v>6</v>
      </c>
      <c r="AL26" s="120">
        <f>SUM(AL20:AL25)</f>
        <v>6</v>
      </c>
      <c r="AM26" s="121">
        <f>SUM(AM20:AM25)</f>
        <v>0</v>
      </c>
      <c r="AN26" s="122">
        <f>SUM(AN20:AN25)</f>
        <v>1</v>
      </c>
      <c r="AO26" s="122">
        <f t="shared" ref="AO26:AR26" si="27">SUM(AO20:AO25)</f>
        <v>0</v>
      </c>
      <c r="AP26" s="122">
        <f t="shared" si="27"/>
        <v>2</v>
      </c>
      <c r="AQ26" s="122">
        <f t="shared" si="27"/>
        <v>0</v>
      </c>
      <c r="AR26" s="123">
        <f t="shared" si="27"/>
        <v>3</v>
      </c>
      <c r="AT26" s="121">
        <f t="shared" ref="AT26:AV26" si="28">SUM(AT20:AT25)</f>
        <v>1</v>
      </c>
      <c r="AU26" s="122">
        <f t="shared" si="28"/>
        <v>2</v>
      </c>
      <c r="AV26" s="123">
        <f t="shared" si="28"/>
        <v>0</v>
      </c>
    </row>
    <row r="27" spans="2:48" s="5" customFormat="1" ht="13.5" thickBot="1" x14ac:dyDescent="0.25">
      <c r="B27" s="124">
        <f>+B16+B25</f>
        <v>15</v>
      </c>
      <c r="C27" s="125"/>
      <c r="D27" s="126" t="s">
        <v>59</v>
      </c>
      <c r="E27" s="127">
        <f>+E26+E17</f>
        <v>1</v>
      </c>
      <c r="F27" s="127">
        <f t="shared" ref="F27:AB27" si="29">+F26+F17</f>
        <v>15</v>
      </c>
      <c r="G27" s="127">
        <f t="shared" si="29"/>
        <v>1</v>
      </c>
      <c r="H27" s="127">
        <f t="shared" si="29"/>
        <v>0</v>
      </c>
      <c r="I27" s="127">
        <f t="shared" si="29"/>
        <v>1</v>
      </c>
      <c r="J27" s="128">
        <f t="shared" si="29"/>
        <v>2</v>
      </c>
      <c r="K27" s="127">
        <f t="shared" si="29"/>
        <v>1</v>
      </c>
      <c r="L27" s="127">
        <f t="shared" si="29"/>
        <v>0</v>
      </c>
      <c r="M27" s="127">
        <f t="shared" si="29"/>
        <v>0</v>
      </c>
      <c r="N27" s="129">
        <f t="shared" si="29"/>
        <v>2</v>
      </c>
      <c r="O27" s="127">
        <f t="shared" si="29"/>
        <v>0</v>
      </c>
      <c r="P27" s="127">
        <f t="shared" si="29"/>
        <v>4</v>
      </c>
      <c r="Q27" s="127">
        <f t="shared" si="29"/>
        <v>1</v>
      </c>
      <c r="R27" s="128">
        <f t="shared" si="29"/>
        <v>12</v>
      </c>
      <c r="S27" s="129">
        <f t="shared" si="29"/>
        <v>1</v>
      </c>
      <c r="T27" s="127">
        <f t="shared" si="29"/>
        <v>10</v>
      </c>
      <c r="U27" s="127">
        <f t="shared" si="29"/>
        <v>28</v>
      </c>
      <c r="V27" s="127">
        <f t="shared" si="29"/>
        <v>2</v>
      </c>
      <c r="W27" s="127">
        <f t="shared" si="29"/>
        <v>10</v>
      </c>
      <c r="X27" s="127">
        <f t="shared" si="29"/>
        <v>4</v>
      </c>
      <c r="Y27" s="128">
        <f t="shared" si="29"/>
        <v>2</v>
      </c>
      <c r="Z27" s="129">
        <f t="shared" si="29"/>
        <v>0</v>
      </c>
      <c r="AA27" s="127">
        <f t="shared" si="29"/>
        <v>10</v>
      </c>
      <c r="AB27" s="130">
        <f t="shared" si="29"/>
        <v>107</v>
      </c>
      <c r="AC27" s="131">
        <f>+AC26+AC17</f>
        <v>2</v>
      </c>
      <c r="AD27" s="132">
        <f t="shared" ref="AD27" si="30">+AD26+AD17</f>
        <v>8</v>
      </c>
      <c r="AE27" s="5">
        <f>+AE26+AE17</f>
        <v>2</v>
      </c>
      <c r="AF27" s="133">
        <f>+AF26+AF17</f>
        <v>0</v>
      </c>
      <c r="AG27" s="134">
        <f>+AG26+AG17</f>
        <v>30</v>
      </c>
      <c r="AH27" s="134">
        <f t="shared" ref="AH27:AJ27" si="31">+AH26+AH17</f>
        <v>13</v>
      </c>
      <c r="AI27" s="134">
        <f t="shared" si="31"/>
        <v>66</v>
      </c>
      <c r="AJ27" s="134">
        <f t="shared" si="31"/>
        <v>0</v>
      </c>
      <c r="AK27" s="135">
        <f t="shared" si="3"/>
        <v>109</v>
      </c>
      <c r="AL27" s="107">
        <f>+AL26+AL17</f>
        <v>10</v>
      </c>
      <c r="AM27" s="136">
        <f>+AM26+AM17</f>
        <v>0</v>
      </c>
      <c r="AN27" s="137">
        <f t="shared" ref="AN27:AR27" si="32">+AN26+AN17</f>
        <v>19</v>
      </c>
      <c r="AO27" s="137">
        <f t="shared" si="32"/>
        <v>5</v>
      </c>
      <c r="AP27" s="137">
        <f t="shared" si="32"/>
        <v>47</v>
      </c>
      <c r="AQ27" s="137">
        <f t="shared" si="32"/>
        <v>0</v>
      </c>
      <c r="AR27" s="138">
        <f t="shared" si="32"/>
        <v>71</v>
      </c>
      <c r="AT27" s="136">
        <f t="shared" ref="AT27:AV27" si="33">+AT26+AT17</f>
        <v>2</v>
      </c>
      <c r="AU27" s="137">
        <f t="shared" si="33"/>
        <v>3</v>
      </c>
      <c r="AV27" s="138">
        <f t="shared" si="33"/>
        <v>3</v>
      </c>
    </row>
    <row r="28" spans="2:48" s="5" customFormat="1" x14ac:dyDescent="0.2">
      <c r="D28" s="97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D28" s="139"/>
      <c r="AF28" s="140">
        <f>+AF27/$AK27</f>
        <v>0</v>
      </c>
      <c r="AG28" s="140">
        <f t="shared" ref="AG28:AK28" si="34">+AG27/$AK27</f>
        <v>0.27522935779816515</v>
      </c>
      <c r="AH28" s="140">
        <f t="shared" si="34"/>
        <v>0.11926605504587157</v>
      </c>
      <c r="AI28" s="140">
        <f t="shared" si="34"/>
        <v>0.60550458715596334</v>
      </c>
      <c r="AJ28" s="140">
        <f t="shared" si="34"/>
        <v>0</v>
      </c>
      <c r="AK28" s="140">
        <f t="shared" si="34"/>
        <v>1</v>
      </c>
      <c r="AL28" s="140">
        <f>+AL27/(B16+B25)</f>
        <v>0.66666666666666663</v>
      </c>
      <c r="AM28" s="140">
        <f>+AM27/$AR27</f>
        <v>0</v>
      </c>
      <c r="AN28" s="140">
        <f t="shared" ref="AN28:AR28" si="35">+AN27/$AR27</f>
        <v>0.26760563380281688</v>
      </c>
      <c r="AO28" s="140">
        <f t="shared" si="35"/>
        <v>7.0422535211267609E-2</v>
      </c>
      <c r="AP28" s="140">
        <f t="shared" si="35"/>
        <v>0.6619718309859155</v>
      </c>
      <c r="AQ28" s="140">
        <f t="shared" si="35"/>
        <v>0</v>
      </c>
      <c r="AR28" s="140">
        <f t="shared" si="35"/>
        <v>1</v>
      </c>
    </row>
    <row r="29" spans="2:48" s="5" customFormat="1" x14ac:dyDescent="0.2">
      <c r="D29" s="97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D29" s="139"/>
    </row>
    <row r="30" spans="2:48" s="5" customFormat="1" x14ac:dyDescent="0.2"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D30" s="139"/>
    </row>
    <row r="31" spans="2:48" s="5" customFormat="1" ht="13.5" thickBot="1" x14ac:dyDescent="0.25"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D31" s="139"/>
    </row>
    <row r="32" spans="2:48" x14ac:dyDescent="0.2">
      <c r="B32" s="141" t="s">
        <v>66</v>
      </c>
      <c r="C32" s="3"/>
      <c r="D32" s="142" t="s">
        <v>68</v>
      </c>
      <c r="E32" s="143"/>
      <c r="F32" s="143">
        <v>1</v>
      </c>
      <c r="G32" s="143"/>
      <c r="H32" s="143"/>
      <c r="I32" s="143">
        <v>1</v>
      </c>
      <c r="J32" s="143">
        <v>1</v>
      </c>
      <c r="K32" s="143"/>
      <c r="L32" s="143"/>
      <c r="M32" s="143"/>
      <c r="N32" s="143"/>
      <c r="O32" s="143"/>
      <c r="P32" s="143"/>
      <c r="Q32" s="143"/>
      <c r="R32" s="143"/>
      <c r="S32" s="143"/>
      <c r="T32" s="143">
        <v>3</v>
      </c>
      <c r="U32" s="143">
        <v>4</v>
      </c>
      <c r="V32" s="143"/>
      <c r="W32" s="143">
        <v>1</v>
      </c>
      <c r="X32" s="143">
        <v>4</v>
      </c>
      <c r="Y32" s="143"/>
      <c r="Z32" s="143"/>
      <c r="AA32" s="143">
        <v>5</v>
      </c>
      <c r="AB32" s="144">
        <f>SUM(E32:AA32)</f>
        <v>20</v>
      </c>
      <c r="AC32" s="141"/>
      <c r="AD32" s="145"/>
    </row>
    <row r="33" spans="2:30" ht="13.5" thickBot="1" x14ac:dyDescent="0.25">
      <c r="B33" s="124" t="s">
        <v>84</v>
      </c>
      <c r="C33" s="125"/>
      <c r="D33" s="146" t="s">
        <v>70</v>
      </c>
      <c r="E33" s="147"/>
      <c r="F33" s="147">
        <v>6</v>
      </c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>
        <v>1</v>
      </c>
      <c r="S33" s="147"/>
      <c r="T33" s="147">
        <v>3</v>
      </c>
      <c r="U33" s="147">
        <v>5</v>
      </c>
      <c r="V33" s="147"/>
      <c r="W33" s="147">
        <v>4</v>
      </c>
      <c r="X33" s="147"/>
      <c r="Y33" s="147">
        <v>1</v>
      </c>
      <c r="Z33" s="147"/>
      <c r="AA33" s="147">
        <v>1</v>
      </c>
      <c r="AB33" s="148">
        <f>SUM(E33:AA33)</f>
        <v>21</v>
      </c>
      <c r="AC33" s="124"/>
      <c r="AD33" s="149"/>
    </row>
    <row r="34" spans="2:30" x14ac:dyDescent="0.2">
      <c r="B34" s="5"/>
      <c r="C34" s="5"/>
    </row>
  </sheetData>
  <mergeCells count="9">
    <mergeCell ref="C2:C5"/>
    <mergeCell ref="AD2:AD4"/>
    <mergeCell ref="AC2:AC4"/>
    <mergeCell ref="Y2:Z2"/>
    <mergeCell ref="F2:I2"/>
    <mergeCell ref="O2:Q2"/>
    <mergeCell ref="J2:N2"/>
    <mergeCell ref="R2:S2"/>
    <mergeCell ref="T2:X2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8.33. Wold sites by issuer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2016-11-20T06:59:13Z</dcterms:modified>
</cp:coreProperties>
</file>