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426"/>
  <workbookPr filterPrivacy="1" defaultThemeVersion="124226"/>
  <bookViews>
    <workbookView xWindow="240" yWindow="105" windowWidth="14805" windowHeight="8010"/>
  </bookViews>
  <sheets>
    <sheet name="8.26. Bev.&amp; Hol - by issuer" sheetId="1" r:id="rId1"/>
  </sheets>
  <calcPr calcId="171027" concurrentCalc="0"/>
</workbook>
</file>

<file path=xl/calcChain.xml><?xml version="1.0" encoding="utf-8"?>
<calcChain xmlns="http://schemas.openxmlformats.org/spreadsheetml/2006/main">
  <c r="B23" i="1" l="1"/>
  <c r="AG16" i="1"/>
  <c r="AG17" i="1"/>
  <c r="AG18" i="1"/>
  <c r="AG19" i="1"/>
  <c r="AG20" i="1"/>
  <c r="AG21" i="1"/>
  <c r="AG22" i="1"/>
  <c r="AG7" i="1"/>
  <c r="AG8" i="1"/>
  <c r="AG9" i="1"/>
  <c r="AG10" i="1"/>
  <c r="AG11" i="1"/>
  <c r="AG12" i="1"/>
  <c r="AG13" i="1"/>
  <c r="AG23" i="1"/>
  <c r="AH16" i="1"/>
  <c r="AI16" i="1"/>
  <c r="AK16" i="1"/>
  <c r="AH17" i="1"/>
  <c r="AI17" i="1"/>
  <c r="AK17" i="1"/>
  <c r="AH18" i="1"/>
  <c r="AI18" i="1"/>
  <c r="AK18" i="1"/>
  <c r="AH19" i="1"/>
  <c r="AI19" i="1"/>
  <c r="AK19" i="1"/>
  <c r="AH20" i="1"/>
  <c r="AI20" i="1"/>
  <c r="AK20" i="1"/>
  <c r="AH21" i="1"/>
  <c r="AI21" i="1"/>
  <c r="AK21" i="1"/>
  <c r="AK22" i="1"/>
  <c r="AH7" i="1"/>
  <c r="AI7" i="1"/>
  <c r="AK7" i="1"/>
  <c r="AH8" i="1"/>
  <c r="AI8" i="1"/>
  <c r="AK8" i="1"/>
  <c r="AH9" i="1"/>
  <c r="AI9" i="1"/>
  <c r="AK9" i="1"/>
  <c r="AH10" i="1"/>
  <c r="AI10" i="1"/>
  <c r="AK10" i="1"/>
  <c r="AH11" i="1"/>
  <c r="AI11" i="1"/>
  <c r="AK11" i="1"/>
  <c r="AH12" i="1"/>
  <c r="AI12" i="1"/>
  <c r="AK12" i="1"/>
  <c r="AK13" i="1"/>
  <c r="AK23" i="1"/>
  <c r="AG24" i="1"/>
  <c r="AH22" i="1"/>
  <c r="AH13" i="1"/>
  <c r="AH23" i="1"/>
  <c r="AH24" i="1"/>
  <c r="AI22" i="1"/>
  <c r="AI13" i="1"/>
  <c r="AI23" i="1"/>
  <c r="AI24" i="1"/>
  <c r="AJ22" i="1"/>
  <c r="AJ13" i="1"/>
  <c r="AJ23" i="1"/>
  <c r="AJ24" i="1"/>
  <c r="AK24" i="1"/>
  <c r="AF22" i="1"/>
  <c r="AF13" i="1"/>
  <c r="AF23" i="1"/>
  <c r="AF24" i="1"/>
  <c r="AN16" i="1"/>
  <c r="AN17" i="1"/>
  <c r="AN18" i="1"/>
  <c r="AN19" i="1"/>
  <c r="AN20" i="1"/>
  <c r="AN21" i="1"/>
  <c r="AN22" i="1"/>
  <c r="AN7" i="1"/>
  <c r="AN8" i="1"/>
  <c r="AN9" i="1"/>
  <c r="AN10" i="1"/>
  <c r="AN11" i="1"/>
  <c r="AN12" i="1"/>
  <c r="AN13" i="1"/>
  <c r="AN23" i="1"/>
  <c r="AR16" i="1"/>
  <c r="AR17" i="1"/>
  <c r="AR18" i="1"/>
  <c r="AR19" i="1"/>
  <c r="AR20" i="1"/>
  <c r="AR21" i="1"/>
  <c r="AR22" i="1"/>
  <c r="AR7" i="1"/>
  <c r="AR8" i="1"/>
  <c r="AR9" i="1"/>
  <c r="AR10" i="1"/>
  <c r="AR11" i="1"/>
  <c r="AR12" i="1"/>
  <c r="AR13" i="1"/>
  <c r="AR23" i="1"/>
  <c r="AN24" i="1"/>
  <c r="AO16" i="1"/>
  <c r="AO17" i="1"/>
  <c r="AO18" i="1"/>
  <c r="AO19" i="1"/>
  <c r="AO20" i="1"/>
  <c r="AO21" i="1"/>
  <c r="AO22" i="1"/>
  <c r="AO7" i="1"/>
  <c r="AO8" i="1"/>
  <c r="AO9" i="1"/>
  <c r="AO10" i="1"/>
  <c r="AO11" i="1"/>
  <c r="AO12" i="1"/>
  <c r="AO13" i="1"/>
  <c r="AO23" i="1"/>
  <c r="AO24" i="1"/>
  <c r="AP16" i="1"/>
  <c r="AP17" i="1"/>
  <c r="AP18" i="1"/>
  <c r="AP19" i="1"/>
  <c r="AP20" i="1"/>
  <c r="AP21" i="1"/>
  <c r="AP22" i="1"/>
  <c r="AP7" i="1"/>
  <c r="AP8" i="1"/>
  <c r="AP9" i="1"/>
  <c r="AP10" i="1"/>
  <c r="AP11" i="1"/>
  <c r="AP12" i="1"/>
  <c r="AP13" i="1"/>
  <c r="AP23" i="1"/>
  <c r="AP24" i="1"/>
  <c r="AQ16" i="1"/>
  <c r="AQ17" i="1"/>
  <c r="AQ18" i="1"/>
  <c r="AQ19" i="1"/>
  <c r="AQ20" i="1"/>
  <c r="AQ21" i="1"/>
  <c r="AQ22" i="1"/>
  <c r="AQ7" i="1"/>
  <c r="AQ8" i="1"/>
  <c r="AQ9" i="1"/>
  <c r="AQ10" i="1"/>
  <c r="AQ11" i="1"/>
  <c r="AQ12" i="1"/>
  <c r="AQ13" i="1"/>
  <c r="AQ23" i="1"/>
  <c r="AQ24" i="1"/>
  <c r="AR24" i="1"/>
  <c r="AM16" i="1"/>
  <c r="AM17" i="1"/>
  <c r="AM18" i="1"/>
  <c r="AM19" i="1"/>
  <c r="AM20" i="1"/>
  <c r="AM21" i="1"/>
  <c r="AM22" i="1"/>
  <c r="AM7" i="1"/>
  <c r="AM8" i="1"/>
  <c r="AM9" i="1"/>
  <c r="AM10" i="1"/>
  <c r="AM11" i="1"/>
  <c r="AM12" i="1"/>
  <c r="AM13" i="1"/>
  <c r="AM23" i="1"/>
  <c r="AM24" i="1"/>
  <c r="AB20" i="1"/>
  <c r="AB16" i="1"/>
  <c r="AL18" i="1"/>
  <c r="AL20" i="1"/>
  <c r="AB10" i="1"/>
  <c r="AT13" i="1"/>
  <c r="AU13" i="1"/>
  <c r="AV13" i="1"/>
  <c r="AT22" i="1"/>
  <c r="AU22" i="1"/>
  <c r="AU23" i="1"/>
  <c r="AV22" i="1"/>
  <c r="AV23" i="1"/>
  <c r="AT23" i="1"/>
  <c r="AB7" i="1"/>
  <c r="AB8" i="1"/>
  <c r="AB9" i="1"/>
  <c r="AB11" i="1"/>
  <c r="AB12" i="1"/>
  <c r="AB13" i="1"/>
  <c r="AL19" i="1"/>
  <c r="AL9" i="1"/>
  <c r="AL16" i="1"/>
  <c r="AL17" i="1"/>
  <c r="Z22" i="1"/>
  <c r="Z13" i="1"/>
  <c r="Z23" i="1"/>
  <c r="X13" i="1"/>
  <c r="Y22" i="1"/>
  <c r="F13" i="1"/>
  <c r="AD13" i="1"/>
  <c r="AD22" i="1"/>
  <c r="AD23" i="1"/>
  <c r="AA22" i="1"/>
  <c r="AA13" i="1"/>
  <c r="AA23" i="1"/>
  <c r="X22" i="1"/>
  <c r="X23" i="1"/>
  <c r="W22" i="1"/>
  <c r="W13" i="1"/>
  <c r="W23" i="1"/>
  <c r="V22" i="1"/>
  <c r="V13" i="1"/>
  <c r="V23" i="1"/>
  <c r="U22" i="1"/>
  <c r="T22" i="1"/>
  <c r="S22" i="1"/>
  <c r="S13" i="1"/>
  <c r="S23" i="1"/>
  <c r="R22" i="1"/>
  <c r="R13" i="1"/>
  <c r="R23" i="1"/>
  <c r="Q22" i="1"/>
  <c r="P22" i="1"/>
  <c r="P13" i="1"/>
  <c r="P23" i="1"/>
  <c r="O22" i="1"/>
  <c r="O13" i="1"/>
  <c r="O23" i="1"/>
  <c r="N22" i="1"/>
  <c r="N13" i="1"/>
  <c r="N23" i="1"/>
  <c r="M22" i="1"/>
  <c r="M13" i="1"/>
  <c r="M23" i="1"/>
  <c r="L22" i="1"/>
  <c r="K22" i="1"/>
  <c r="J22" i="1"/>
  <c r="J13" i="1"/>
  <c r="J23" i="1"/>
  <c r="I22" i="1"/>
  <c r="I13" i="1"/>
  <c r="I23" i="1"/>
  <c r="H22" i="1"/>
  <c r="H13" i="1"/>
  <c r="H23" i="1"/>
  <c r="G22" i="1"/>
  <c r="G13" i="1"/>
  <c r="G23" i="1"/>
  <c r="F22" i="1"/>
  <c r="F23" i="1"/>
  <c r="E22" i="1"/>
  <c r="E13" i="1"/>
  <c r="E23" i="1"/>
  <c r="Q13" i="1"/>
  <c r="Q23" i="1"/>
  <c r="Y13" i="1"/>
  <c r="Y23" i="1"/>
  <c r="T13" i="1"/>
  <c r="T23" i="1"/>
  <c r="U13" i="1"/>
  <c r="U23" i="1"/>
  <c r="L13" i="1"/>
  <c r="L23" i="1"/>
  <c r="K13" i="1"/>
  <c r="K23" i="1"/>
  <c r="AE23" i="1"/>
  <c r="AB17" i="1"/>
  <c r="AB18" i="1"/>
  <c r="AB19" i="1"/>
  <c r="AB21" i="1"/>
  <c r="AB22" i="1"/>
  <c r="AL21" i="1"/>
  <c r="AL10" i="1"/>
  <c r="AL22" i="1"/>
  <c r="AL23" i="1"/>
  <c r="AL12" i="1"/>
  <c r="AB23" i="1"/>
  <c r="AL7" i="1"/>
  <c r="AL11" i="1"/>
  <c r="AL8" i="1"/>
  <c r="AL13" i="1"/>
  <c r="AL14" i="1"/>
</calcChain>
</file>

<file path=xl/sharedStrings.xml><?xml version="1.0" encoding="utf-8"?>
<sst xmlns="http://schemas.openxmlformats.org/spreadsheetml/2006/main" count="133" uniqueCount="100">
  <si>
    <t>Beverley (Lurk Lane)</t>
  </si>
  <si>
    <t>Leconfield</t>
  </si>
  <si>
    <t>Bishop Burton</t>
  </si>
  <si>
    <t>Series E</t>
  </si>
  <si>
    <t>Skidby</t>
  </si>
  <si>
    <t>Cottingham</t>
  </si>
  <si>
    <t>Kingston upon Hull</t>
  </si>
  <si>
    <t>Hornsea</t>
  </si>
  <si>
    <t>Flinton</t>
  </si>
  <si>
    <t>York shilling</t>
  </si>
  <si>
    <t>Aldbrough</t>
  </si>
  <si>
    <t>Roos</t>
  </si>
  <si>
    <t xml:space="preserve">Total </t>
  </si>
  <si>
    <t>Northumbrian Site Finds by Issuer</t>
  </si>
  <si>
    <t>Primary</t>
  </si>
  <si>
    <t>Fantastic beast sceats</t>
  </si>
  <si>
    <t>Joint issues</t>
  </si>
  <si>
    <t>Inscriptional reverse</t>
  </si>
  <si>
    <t xml:space="preserve">Silver-alloy emissions </t>
  </si>
  <si>
    <t>Brass stycas</t>
  </si>
  <si>
    <t>Bronze stycas</t>
  </si>
  <si>
    <t>Illegible</t>
  </si>
  <si>
    <t>Continental &amp; southumbrian sceats</t>
  </si>
  <si>
    <t>Period:</t>
  </si>
  <si>
    <t>4a</t>
  </si>
  <si>
    <t>N06</t>
  </si>
  <si>
    <t>N07</t>
  </si>
  <si>
    <t>N08</t>
  </si>
  <si>
    <t>N09</t>
  </si>
  <si>
    <t>N10a</t>
  </si>
  <si>
    <t>N10b</t>
  </si>
  <si>
    <t>N10c</t>
  </si>
  <si>
    <t>Total</t>
  </si>
  <si>
    <t>Issuer:</t>
  </si>
  <si>
    <t>Aldfrith</t>
  </si>
  <si>
    <t>Eadberht</t>
  </si>
  <si>
    <t>Alchred</t>
  </si>
  <si>
    <t>Æthelred I</t>
  </si>
  <si>
    <t>Ælfwald I</t>
  </si>
  <si>
    <t>Eadberht &amp; Ecgberht</t>
  </si>
  <si>
    <t>Alchred &amp; Ecgberht</t>
  </si>
  <si>
    <t>Æthelwald Moll &amp; Ecgberht</t>
  </si>
  <si>
    <t>Æthelwald Moll &amp; Æthelred</t>
  </si>
  <si>
    <t>Æthelred I &amp; Eanbald I</t>
  </si>
  <si>
    <t>Æthelred I, 2nd reign</t>
  </si>
  <si>
    <t>Eardwulf,  first reign</t>
  </si>
  <si>
    <t>Eanred</t>
  </si>
  <si>
    <t>Abp. Eanbald II</t>
  </si>
  <si>
    <t>Æthelred II, first reign</t>
  </si>
  <si>
    <t>Redwulf, usurpation</t>
  </si>
  <si>
    <t>Æthelred II, 2nd reign, [Eardwulf]</t>
  </si>
  <si>
    <t>Abp. Wigmund</t>
  </si>
  <si>
    <t>Osberht</t>
  </si>
  <si>
    <t>Abp. Wulfhere</t>
  </si>
  <si>
    <t>or blundered</t>
  </si>
  <si>
    <t>Reign/tenure:</t>
  </si>
  <si>
    <t>685-705</t>
  </si>
  <si>
    <t>737-58</t>
  </si>
  <si>
    <t>765-74</t>
  </si>
  <si>
    <t>774-9</t>
  </si>
  <si>
    <t>779-88</t>
  </si>
  <si>
    <t>765-6</t>
  </si>
  <si>
    <t>759-65</t>
  </si>
  <si>
    <t>c.779-80</t>
  </si>
  <si>
    <t>790-6</t>
  </si>
  <si>
    <t>796-806</t>
  </si>
  <si>
    <t>810-841</t>
  </si>
  <si>
    <t>796-835?</t>
  </si>
  <si>
    <t>841-843/4</t>
  </si>
  <si>
    <t>843/4</t>
  </si>
  <si>
    <t>843/4-50</t>
  </si>
  <si>
    <t>837-50</t>
  </si>
  <si>
    <t>850-867</t>
  </si>
  <si>
    <t>850-900</t>
  </si>
  <si>
    <t>Gold</t>
  </si>
  <si>
    <t>Silver</t>
  </si>
  <si>
    <t>Silver alloy</t>
  </si>
  <si>
    <t>Copper</t>
  </si>
  <si>
    <t>Other</t>
  </si>
  <si>
    <t>1-3c</t>
  </si>
  <si>
    <t>4a-N8</t>
  </si>
  <si>
    <t>N9</t>
  </si>
  <si>
    <t>N10</t>
  </si>
  <si>
    <t>Subtotal</t>
  </si>
  <si>
    <t>Metal analysis - all</t>
  </si>
  <si>
    <t>Metal analysis - sites with artefacts</t>
  </si>
  <si>
    <t>Mix - excl gold &amp; other</t>
  </si>
  <si>
    <t>C8 only</t>
  </si>
  <si>
    <t>C9 only</t>
  </si>
  <si>
    <t>Both</t>
  </si>
  <si>
    <t>Beverley [6]</t>
  </si>
  <si>
    <t>Rowley</t>
  </si>
  <si>
    <t>Preston</t>
  </si>
  <si>
    <t>Series J</t>
  </si>
  <si>
    <t>3 or fewer</t>
  </si>
  <si>
    <t>Holderness [6]</t>
  </si>
  <si>
    <t>Rank by volume</t>
  </si>
  <si>
    <r>
      <t xml:space="preserve">Dataset 8.26: </t>
    </r>
    <r>
      <rPr>
        <u/>
        <sz val="12"/>
        <color theme="1"/>
        <rFont val="Times New Roman"/>
        <family val="1"/>
      </rPr>
      <t>Beverley &amp; Holderness - Site Finds by Issuer</t>
    </r>
  </si>
  <si>
    <r>
      <t>Artefacts at location</t>
    </r>
    <r>
      <rPr>
        <b/>
        <sz val="11"/>
        <rFont val="Times New Roman"/>
        <family val="1"/>
      </rPr>
      <t xml:space="preserve"> = 1</t>
    </r>
  </si>
  <si>
    <r>
      <rPr>
        <i/>
        <sz val="11"/>
        <color theme="1"/>
        <rFont val="Times New Roman"/>
        <family val="1"/>
      </rPr>
      <t>c.</t>
    </r>
    <r>
      <rPr>
        <sz val="11"/>
        <color theme="1"/>
        <rFont val="Times New Roman"/>
        <family val="1"/>
      </rPr>
      <t xml:space="preserve"> 855-867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</si>
</sst>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_);_(* \(#,##0\);_(* &quot;-&quot;_);_(@_)"/>
    <numFmt numFmtId="165" formatCode="0.0%"/>
  </numFmts>
  <fonts count="16" x14ac:knownFonts="1">
    <font>
      <sz val="11"/>
      <color theme="1"/>
      <name val="Calibri"/>
      <family val="2"/>
      <scheme val="minor"/>
    </font>
    <font>
      <b/>
      <u/>
      <sz val="10"/>
      <name val="Calibri"/>
      <family val="2"/>
      <scheme val="minor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u/>
      <sz val="12"/>
      <color theme="1"/>
      <name val="Times New Roman"/>
      <family val="1"/>
    </font>
    <font>
      <u/>
      <sz val="12"/>
      <color theme="1"/>
      <name val="Times New Roman"/>
      <family val="1"/>
    </font>
    <font>
      <sz val="11"/>
      <color theme="1"/>
      <name val="Times New Roman"/>
      <family val="1"/>
    </font>
    <font>
      <b/>
      <u/>
      <sz val="10"/>
      <name val="Times New Roman"/>
      <family val="1"/>
    </font>
    <font>
      <b/>
      <u/>
      <sz val="11"/>
      <color theme="1"/>
      <name val="Times New Roman"/>
      <family val="1"/>
    </font>
    <font>
      <u/>
      <sz val="11"/>
      <color theme="1"/>
      <name val="Times New Roman"/>
      <family val="1"/>
    </font>
    <font>
      <b/>
      <u/>
      <sz val="11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i/>
      <sz val="11"/>
      <color theme="1"/>
      <name val="Times New Roman"/>
      <family val="1"/>
    </font>
    <font>
      <sz val="11"/>
      <color theme="0" tint="-0.499984740745262"/>
      <name val="Times New Roman"/>
      <family val="1"/>
    </font>
    <font>
      <b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192">
    <xf numFmtId="0" fontId="0" fillId="0" borderId="0" xfId="0"/>
    <xf numFmtId="0" fontId="0" fillId="0" borderId="0" xfId="0" applyFont="1"/>
    <xf numFmtId="0" fontId="0" fillId="0" borderId="0" xfId="0" applyFont="1" applyAlignment="1">
      <alignment vertical="top"/>
    </xf>
    <xf numFmtId="0" fontId="0" fillId="0" borderId="0" xfId="0" applyFont="1" applyAlignment="1">
      <alignment horizontal="right"/>
    </xf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right" vertical="top"/>
    </xf>
    <xf numFmtId="0" fontId="1" fillId="0" borderId="2" xfId="0" applyFont="1" applyBorder="1" applyAlignment="1">
      <alignment horizontal="right" vertical="top"/>
    </xf>
    <xf numFmtId="0" fontId="1" fillId="0" borderId="27" xfId="0" applyFont="1" applyBorder="1" applyAlignment="1">
      <alignment horizontal="right" vertical="top"/>
    </xf>
    <xf numFmtId="0" fontId="2" fillId="0" borderId="8" xfId="0" applyFont="1" applyBorder="1"/>
    <xf numFmtId="0" fontId="2" fillId="0" borderId="0" xfId="0" applyFont="1" applyBorder="1"/>
    <xf numFmtId="0" fontId="2" fillId="0" borderId="12" xfId="0" applyFont="1" applyBorder="1"/>
    <xf numFmtId="0" fontId="2" fillId="0" borderId="8" xfId="0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0" fontId="2" fillId="0" borderId="12" xfId="0" applyFont="1" applyBorder="1" applyAlignment="1">
      <alignment horizontal="right"/>
    </xf>
    <xf numFmtId="164" fontId="0" fillId="0" borderId="8" xfId="0" applyNumberFormat="1" applyFont="1" applyBorder="1"/>
    <xf numFmtId="164" fontId="0" fillId="0" borderId="0" xfId="0" applyNumberFormat="1" applyFont="1" applyBorder="1"/>
    <xf numFmtId="164" fontId="0" fillId="0" borderId="12" xfId="0" applyNumberFormat="1" applyFont="1" applyBorder="1"/>
    <xf numFmtId="164" fontId="0" fillId="0" borderId="42" xfId="0" applyNumberFormat="1" applyFont="1" applyBorder="1"/>
    <xf numFmtId="164" fontId="0" fillId="0" borderId="38" xfId="0" applyNumberFormat="1" applyFont="1" applyBorder="1"/>
    <xf numFmtId="164" fontId="0" fillId="0" borderId="43" xfId="0" applyNumberFormat="1" applyFont="1" applyBorder="1"/>
    <xf numFmtId="164" fontId="0" fillId="0" borderId="0" xfId="0" applyNumberFormat="1" applyFont="1" applyFill="1" applyBorder="1"/>
    <xf numFmtId="0" fontId="0" fillId="0" borderId="12" xfId="0" applyFont="1" applyBorder="1"/>
    <xf numFmtId="164" fontId="0" fillId="0" borderId="8" xfId="0" applyNumberFormat="1" applyFont="1" applyFill="1" applyBorder="1"/>
    <xf numFmtId="164" fontId="0" fillId="0" borderId="12" xfId="0" applyNumberFormat="1" applyFont="1" applyFill="1" applyBorder="1"/>
    <xf numFmtId="164" fontId="0" fillId="0" borderId="21" xfId="0" applyNumberFormat="1" applyFont="1" applyBorder="1"/>
    <xf numFmtId="164" fontId="0" fillId="0" borderId="22" xfId="0" applyNumberFormat="1" applyFont="1" applyBorder="1"/>
    <xf numFmtId="164" fontId="0" fillId="0" borderId="33" xfId="0" applyNumberFormat="1" applyFont="1" applyBorder="1"/>
    <xf numFmtId="164" fontId="2" fillId="0" borderId="8" xfId="0" applyNumberFormat="1" applyFont="1" applyBorder="1" applyAlignment="1">
      <alignment horizontal="right"/>
    </xf>
    <xf numFmtId="164" fontId="2" fillId="0" borderId="0" xfId="0" applyNumberFormat="1" applyFont="1" applyBorder="1" applyAlignment="1">
      <alignment horizontal="right"/>
    </xf>
    <xf numFmtId="164" fontId="2" fillId="0" borderId="12" xfId="0" applyNumberFormat="1" applyFont="1" applyBorder="1" applyAlignment="1">
      <alignment horizontal="right"/>
    </xf>
    <xf numFmtId="164" fontId="0" fillId="0" borderId="35" xfId="0" applyNumberFormat="1" applyFont="1" applyBorder="1"/>
    <xf numFmtId="164" fontId="0" fillId="0" borderId="17" xfId="0" applyNumberFormat="1" applyFont="1" applyBorder="1"/>
    <xf numFmtId="164" fontId="0" fillId="0" borderId="36" xfId="0" applyNumberFormat="1" applyFont="1" applyBorder="1"/>
    <xf numFmtId="0" fontId="4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vertical="top"/>
    </xf>
    <xf numFmtId="49" fontId="8" fillId="0" borderId="1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right" vertical="top"/>
    </xf>
    <xf numFmtId="0" fontId="9" fillId="0" borderId="2" xfId="0" applyFont="1" applyBorder="1" applyAlignment="1">
      <alignment horizontal="center" vertical="top"/>
    </xf>
    <xf numFmtId="0" fontId="9" fillId="0" borderId="5" xfId="0" applyFont="1" applyBorder="1" applyAlignment="1">
      <alignment horizontal="center" vertical="top"/>
    </xf>
    <xf numFmtId="0" fontId="9" fillId="0" borderId="4" xfId="0" applyFont="1" applyBorder="1" applyAlignment="1">
      <alignment horizontal="center" vertical="top"/>
    </xf>
    <xf numFmtId="0" fontId="9" fillId="0" borderId="6" xfId="0" applyFont="1" applyBorder="1" applyAlignment="1">
      <alignment horizontal="right" vertical="top" wrapText="1"/>
    </xf>
    <xf numFmtId="0" fontId="6" fillId="0" borderId="27" xfId="0" applyFont="1" applyBorder="1" applyAlignment="1">
      <alignment vertical="top"/>
    </xf>
    <xf numFmtId="0" fontId="8" fillId="0" borderId="7" xfId="0" applyFont="1" applyBorder="1" applyAlignment="1">
      <alignment horizontal="center" vertical="top" wrapText="1"/>
    </xf>
    <xf numFmtId="0" fontId="10" fillId="0" borderId="7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right" vertical="top"/>
    </xf>
    <xf numFmtId="0" fontId="10" fillId="0" borderId="2" xfId="0" applyFont="1" applyBorder="1" applyAlignment="1">
      <alignment horizontal="right" vertical="top"/>
    </xf>
    <xf numFmtId="0" fontId="10" fillId="0" borderId="2" xfId="0" applyFont="1" applyBorder="1" applyAlignment="1">
      <alignment horizontal="right" vertical="top" wrapText="1"/>
    </xf>
    <xf numFmtId="0" fontId="10" fillId="0" borderId="27" xfId="0" applyFont="1" applyBorder="1" applyAlignment="1">
      <alignment horizontal="right" vertical="top"/>
    </xf>
    <xf numFmtId="0" fontId="6" fillId="0" borderId="8" xfId="0" applyFont="1" applyBorder="1"/>
    <xf numFmtId="0" fontId="6" fillId="0" borderId="0" xfId="0" applyFont="1" applyBorder="1" applyAlignment="1">
      <alignment horizontal="center" textRotation="90"/>
    </xf>
    <xf numFmtId="49" fontId="6" fillId="0" borderId="0" xfId="0" applyNumberFormat="1" applyFont="1" applyBorder="1" applyAlignment="1">
      <alignment horizontal="right" vertical="top" wrapText="1"/>
    </xf>
    <xf numFmtId="0" fontId="9" fillId="0" borderId="28" xfId="0" applyFont="1" applyBorder="1" applyAlignment="1">
      <alignment horizontal="center"/>
    </xf>
    <xf numFmtId="1" fontId="9" fillId="0" borderId="29" xfId="0" applyNumberFormat="1" applyFont="1" applyBorder="1" applyAlignment="1">
      <alignment horizontal="center"/>
    </xf>
    <xf numFmtId="0" fontId="9" fillId="0" borderId="29" xfId="0" applyFont="1" applyBorder="1" applyAlignment="1">
      <alignment horizontal="center"/>
    </xf>
    <xf numFmtId="0" fontId="9" fillId="0" borderId="30" xfId="0" applyFont="1" applyBorder="1" applyAlignment="1">
      <alignment horizontal="center"/>
    </xf>
    <xf numFmtId="0" fontId="9" fillId="0" borderId="31" xfId="0" applyFont="1" applyBorder="1" applyAlignment="1">
      <alignment horizontal="center"/>
    </xf>
    <xf numFmtId="0" fontId="9" fillId="0" borderId="32" xfId="0" applyFont="1" applyBorder="1" applyAlignment="1">
      <alignment horizontal="center"/>
    </xf>
    <xf numFmtId="0" fontId="8" fillId="0" borderId="13" xfId="0" applyFont="1" applyBorder="1" applyAlignment="1">
      <alignment horizontal="center" vertical="top" wrapText="1"/>
    </xf>
    <xf numFmtId="0" fontId="10" fillId="0" borderId="13" xfId="0" applyFont="1" applyBorder="1" applyAlignment="1">
      <alignment horizontal="center" vertical="top" wrapText="1"/>
    </xf>
    <xf numFmtId="16" fontId="10" fillId="0" borderId="8" xfId="0" quotePrefix="1" applyNumberFormat="1" applyFont="1" applyBorder="1" applyAlignment="1">
      <alignment horizontal="right"/>
    </xf>
    <xf numFmtId="0" fontId="10" fillId="0" borderId="0" xfId="0" applyFont="1" applyBorder="1" applyAlignment="1">
      <alignment horizontal="right"/>
    </xf>
    <xf numFmtId="0" fontId="11" fillId="0" borderId="12" xfId="0" applyFont="1" applyBorder="1"/>
    <xf numFmtId="0" fontId="6" fillId="0" borderId="0" xfId="0" applyFont="1" applyBorder="1" applyAlignment="1">
      <alignment horizontal="right" vertical="top"/>
    </xf>
    <xf numFmtId="49" fontId="12" fillId="0" borderId="9" xfId="0" applyNumberFormat="1" applyFont="1" applyBorder="1" applyAlignment="1">
      <alignment horizontal="center" vertical="top" wrapText="1"/>
    </xf>
    <xf numFmtId="1" fontId="12" fillId="0" borderId="0" xfId="0" applyNumberFormat="1" applyFont="1" applyBorder="1" applyAlignment="1">
      <alignment horizontal="center" vertical="top" wrapText="1"/>
    </xf>
    <xf numFmtId="49" fontId="12" fillId="0" borderId="0" xfId="0" applyNumberFormat="1" applyFont="1" applyBorder="1" applyAlignment="1">
      <alignment horizontal="center" vertical="top" wrapText="1"/>
    </xf>
    <xf numFmtId="49" fontId="12" fillId="0" borderId="11" xfId="0" applyNumberFormat="1" applyFont="1" applyBorder="1" applyAlignment="1">
      <alignment horizontal="center" vertical="top" wrapText="1"/>
    </xf>
    <xf numFmtId="49" fontId="12" fillId="0" borderId="10" xfId="0" applyNumberFormat="1" applyFont="1" applyBorder="1" applyAlignment="1">
      <alignment horizontal="center" vertical="top" wrapText="1"/>
    </xf>
    <xf numFmtId="49" fontId="12" fillId="0" borderId="0" xfId="0" applyNumberFormat="1" applyFont="1" applyFill="1" applyBorder="1" applyAlignment="1">
      <alignment horizontal="center" vertical="top" wrapText="1"/>
    </xf>
    <xf numFmtId="49" fontId="12" fillId="0" borderId="11" xfId="0" applyNumberFormat="1" applyFont="1" applyFill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6" fillId="0" borderId="14" xfId="0" applyFont="1" applyBorder="1" applyAlignment="1">
      <alignment horizontal="center"/>
    </xf>
    <xf numFmtId="0" fontId="12" fillId="0" borderId="8" xfId="0" applyFont="1" applyBorder="1"/>
    <xf numFmtId="0" fontId="12" fillId="0" borderId="0" xfId="0" applyFont="1" applyBorder="1"/>
    <xf numFmtId="0" fontId="12" fillId="0" borderId="12" xfId="0" applyFont="1" applyBorder="1"/>
    <xf numFmtId="0" fontId="6" fillId="0" borderId="0" xfId="0" applyFont="1" applyAlignment="1">
      <alignment horizontal="right"/>
    </xf>
    <xf numFmtId="0" fontId="6" fillId="0" borderId="8" xfId="0" applyFont="1" applyBorder="1" applyAlignment="1">
      <alignment horizontal="right"/>
    </xf>
    <xf numFmtId="0" fontId="6" fillId="0" borderId="22" xfId="0" applyFont="1" applyBorder="1" applyAlignment="1">
      <alignment horizontal="center" textRotation="90"/>
    </xf>
    <xf numFmtId="49" fontId="12" fillId="0" borderId="15" xfId="0" applyNumberFormat="1" applyFont="1" applyBorder="1" applyAlignment="1">
      <alignment horizontal="center" vertical="top" wrapText="1"/>
    </xf>
    <xf numFmtId="1" fontId="12" fillId="0" borderId="17" xfId="0" applyNumberFormat="1" applyFont="1" applyBorder="1" applyAlignment="1">
      <alignment horizontal="center" vertical="top" wrapText="1"/>
    </xf>
    <xf numFmtId="49" fontId="12" fillId="0" borderId="17" xfId="0" applyNumberFormat="1" applyFont="1" applyBorder="1" applyAlignment="1">
      <alignment horizontal="center" vertical="top" wrapText="1"/>
    </xf>
    <xf numFmtId="49" fontId="12" fillId="0" borderId="18" xfId="0" applyNumberFormat="1" applyFont="1" applyBorder="1" applyAlignment="1">
      <alignment horizontal="center" vertical="top" wrapText="1"/>
    </xf>
    <xf numFmtId="49" fontId="12" fillId="0" borderId="16" xfId="0" applyNumberFormat="1" applyFont="1" applyBorder="1" applyAlignment="1">
      <alignment horizontal="center" vertical="top" wrapText="1"/>
    </xf>
    <xf numFmtId="49" fontId="12" fillId="0" borderId="17" xfId="0" applyNumberFormat="1" applyFont="1" applyFill="1" applyBorder="1" applyAlignment="1">
      <alignment horizontal="center" vertical="top" wrapText="1"/>
    </xf>
    <xf numFmtId="49" fontId="12" fillId="0" borderId="18" xfId="0" applyNumberFormat="1" applyFont="1" applyFill="1" applyBorder="1" applyAlignment="1">
      <alignment horizontal="center" vertical="top" wrapText="1"/>
    </xf>
    <xf numFmtId="0" fontId="6" fillId="0" borderId="16" xfId="0" applyFont="1" applyBorder="1" applyAlignment="1">
      <alignment horizontal="center" vertical="top" wrapText="1"/>
    </xf>
    <xf numFmtId="0" fontId="6" fillId="0" borderId="18" xfId="0" applyFont="1" applyBorder="1" applyAlignment="1">
      <alignment horizontal="center" vertical="top" wrapText="1"/>
    </xf>
    <xf numFmtId="0" fontId="6" fillId="0" borderId="17" xfId="0" applyFont="1" applyBorder="1" applyAlignment="1">
      <alignment horizontal="center" vertical="top" wrapText="1"/>
    </xf>
    <xf numFmtId="0" fontId="6" fillId="0" borderId="13" xfId="0" applyFont="1" applyBorder="1" applyAlignment="1">
      <alignment horizontal="right"/>
    </xf>
    <xf numFmtId="0" fontId="12" fillId="0" borderId="35" xfId="0" applyFont="1" applyBorder="1" applyAlignment="1">
      <alignment horizontal="right"/>
    </xf>
    <xf numFmtId="0" fontId="12" fillId="0" borderId="17" xfId="0" applyFont="1" applyBorder="1" applyAlignment="1">
      <alignment horizontal="right"/>
    </xf>
    <xf numFmtId="0" fontId="12" fillId="0" borderId="36" xfId="0" applyFont="1" applyBorder="1" applyAlignment="1">
      <alignment horizontal="right"/>
    </xf>
    <xf numFmtId="0" fontId="12" fillId="0" borderId="8" xfId="0" applyFont="1" applyBorder="1" applyAlignment="1">
      <alignment horizontal="right"/>
    </xf>
    <xf numFmtId="0" fontId="12" fillId="0" borderId="0" xfId="0" applyFont="1" applyBorder="1" applyAlignment="1">
      <alignment horizontal="right"/>
    </xf>
    <xf numFmtId="0" fontId="12" fillId="0" borderId="12" xfId="0" applyFont="1" applyBorder="1" applyAlignment="1">
      <alignment horizontal="right"/>
    </xf>
    <xf numFmtId="0" fontId="6" fillId="0" borderId="1" xfId="0" applyFont="1" applyBorder="1"/>
    <xf numFmtId="0" fontId="6" fillId="0" borderId="2" xfId="0" applyFont="1" applyBorder="1"/>
    <xf numFmtId="0" fontId="8" fillId="0" borderId="2" xfId="0" applyFont="1" applyBorder="1"/>
    <xf numFmtId="0" fontId="6" fillId="0" borderId="3" xfId="0" applyFont="1" applyBorder="1"/>
    <xf numFmtId="1" fontId="6" fillId="0" borderId="4" xfId="0" applyNumberFormat="1" applyFont="1" applyBorder="1"/>
    <xf numFmtId="0" fontId="6" fillId="0" borderId="5" xfId="0" applyFont="1" applyBorder="1"/>
    <xf numFmtId="0" fontId="6" fillId="0" borderId="4" xfId="0" applyFont="1" applyBorder="1"/>
    <xf numFmtId="0" fontId="6" fillId="0" borderId="6" xfId="0" applyFont="1" applyBorder="1"/>
    <xf numFmtId="0" fontId="6" fillId="0" borderId="7" xfId="0" applyFont="1" applyBorder="1"/>
    <xf numFmtId="0" fontId="6" fillId="0" borderId="0" xfId="0" applyFont="1" applyBorder="1" applyAlignment="1">
      <alignment horizontal="right"/>
    </xf>
    <xf numFmtId="49" fontId="14" fillId="0" borderId="0" xfId="0" applyNumberFormat="1" applyFont="1" applyBorder="1" applyAlignment="1">
      <alignment vertical="center"/>
    </xf>
    <xf numFmtId="1" fontId="14" fillId="0" borderId="9" xfId="0" applyNumberFormat="1" applyFont="1" applyBorder="1" applyAlignment="1">
      <alignment vertical="top" wrapText="1"/>
    </xf>
    <xf numFmtId="1" fontId="14" fillId="0" borderId="10" xfId="0" applyNumberFormat="1" applyFont="1" applyBorder="1" applyAlignment="1">
      <alignment vertical="top" wrapText="1"/>
    </xf>
    <xf numFmtId="1" fontId="14" fillId="0" borderId="0" xfId="0" applyNumberFormat="1" applyFont="1" applyBorder="1" applyAlignment="1">
      <alignment vertical="top" wrapText="1"/>
    </xf>
    <xf numFmtId="1" fontId="14" fillId="0" borderId="0" xfId="0" applyNumberFormat="1" applyFont="1" applyBorder="1" applyAlignment="1">
      <alignment vertical="top"/>
    </xf>
    <xf numFmtId="1" fontId="14" fillId="0" borderId="11" xfId="0" applyNumberFormat="1" applyFont="1" applyBorder="1" applyAlignment="1">
      <alignment vertical="top"/>
    </xf>
    <xf numFmtId="1" fontId="14" fillId="0" borderId="10" xfId="0" applyNumberFormat="1" applyFont="1" applyBorder="1" applyAlignment="1">
      <alignment vertical="top"/>
    </xf>
    <xf numFmtId="1" fontId="14" fillId="0" borderId="9" xfId="0" applyNumberFormat="1" applyFont="1" applyBorder="1" applyAlignment="1">
      <alignment vertical="top"/>
    </xf>
    <xf numFmtId="1" fontId="14" fillId="0" borderId="12" xfId="0" applyNumberFormat="1" applyFont="1" applyBorder="1" applyAlignment="1">
      <alignment vertical="top"/>
    </xf>
    <xf numFmtId="0" fontId="6" fillId="0" borderId="13" xfId="0" applyFont="1" applyBorder="1"/>
    <xf numFmtId="1" fontId="14" fillId="0" borderId="12" xfId="0" applyNumberFormat="1" applyFont="1" applyBorder="1" applyAlignment="1">
      <alignment horizontal="center" vertical="top"/>
    </xf>
    <xf numFmtId="1" fontId="12" fillId="0" borderId="8" xfId="0" applyNumberFormat="1" applyFont="1" applyBorder="1" applyAlignment="1">
      <alignment horizontal="right"/>
    </xf>
    <xf numFmtId="1" fontId="12" fillId="0" borderId="0" xfId="0" applyNumberFormat="1" applyFont="1" applyBorder="1" applyAlignment="1">
      <alignment horizontal="right"/>
    </xf>
    <xf numFmtId="1" fontId="12" fillId="0" borderId="12" xfId="0" applyNumberFormat="1" applyFont="1" applyBorder="1" applyAlignment="1">
      <alignment horizontal="right"/>
    </xf>
    <xf numFmtId="164" fontId="12" fillId="0" borderId="8" xfId="0" applyNumberFormat="1" applyFont="1" applyBorder="1" applyAlignment="1">
      <alignment horizontal="right"/>
    </xf>
    <xf numFmtId="164" fontId="12" fillId="0" borderId="0" xfId="0" applyNumberFormat="1" applyFont="1" applyBorder="1" applyAlignment="1">
      <alignment horizontal="right"/>
    </xf>
    <xf numFmtId="164" fontId="12" fillId="0" borderId="12" xfId="0" applyNumberFormat="1" applyFont="1" applyBorder="1" applyAlignment="1">
      <alignment horizontal="right"/>
    </xf>
    <xf numFmtId="49" fontId="6" fillId="0" borderId="0" xfId="0" applyNumberFormat="1" applyFont="1" applyFill="1" applyBorder="1" applyAlignment="1">
      <alignment vertical="center"/>
    </xf>
    <xf numFmtId="0" fontId="6" fillId="0" borderId="9" xfId="0" applyFont="1" applyBorder="1"/>
    <xf numFmtId="1" fontId="6" fillId="0" borderId="10" xfId="0" applyNumberFormat="1" applyFont="1" applyBorder="1"/>
    <xf numFmtId="0" fontId="6" fillId="0" borderId="0" xfId="0" applyFont="1" applyBorder="1"/>
    <xf numFmtId="0" fontId="6" fillId="0" borderId="11" xfId="0" applyFont="1" applyBorder="1"/>
    <xf numFmtId="0" fontId="6" fillId="0" borderId="10" xfId="0" applyFont="1" applyBorder="1"/>
    <xf numFmtId="0" fontId="6" fillId="0" borderId="14" xfId="0" applyFont="1" applyBorder="1"/>
    <xf numFmtId="0" fontId="6" fillId="0" borderId="8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right"/>
    </xf>
    <xf numFmtId="0" fontId="6" fillId="0" borderId="15" xfId="0" applyFont="1" applyBorder="1"/>
    <xf numFmtId="1" fontId="6" fillId="0" borderId="16" xfId="0" applyNumberFormat="1" applyFont="1" applyBorder="1"/>
    <xf numFmtId="0" fontId="6" fillId="0" borderId="17" xfId="0" applyFont="1" applyBorder="1"/>
    <xf numFmtId="0" fontId="6" fillId="0" borderId="18" xfId="0" applyFont="1" applyBorder="1"/>
    <xf numFmtId="0" fontId="6" fillId="0" borderId="16" xfId="0" applyFont="1" applyBorder="1"/>
    <xf numFmtId="0" fontId="6" fillId="0" borderId="19" xfId="0" applyFont="1" applyBorder="1"/>
    <xf numFmtId="0" fontId="6" fillId="0" borderId="20" xfId="0" applyFont="1" applyBorder="1"/>
    <xf numFmtId="0" fontId="6" fillId="0" borderId="19" xfId="0" applyFont="1" applyBorder="1" applyAlignment="1">
      <alignment horizontal="center"/>
    </xf>
    <xf numFmtId="0" fontId="6" fillId="0" borderId="35" xfId="0" applyFont="1" applyBorder="1"/>
    <xf numFmtId="1" fontId="12" fillId="0" borderId="17" xfId="0" applyNumberFormat="1" applyFont="1" applyBorder="1" applyAlignment="1">
      <alignment horizontal="right"/>
    </xf>
    <xf numFmtId="1" fontId="12" fillId="0" borderId="36" xfId="0" applyNumberFormat="1" applyFont="1" applyBorder="1" applyAlignment="1">
      <alignment horizontal="right"/>
    </xf>
    <xf numFmtId="164" fontId="12" fillId="0" borderId="35" xfId="0" applyNumberFormat="1" applyFont="1" applyBorder="1" applyAlignment="1">
      <alignment horizontal="right"/>
    </xf>
    <xf numFmtId="164" fontId="12" fillId="0" borderId="17" xfId="0" applyNumberFormat="1" applyFont="1" applyBorder="1" applyAlignment="1">
      <alignment horizontal="right"/>
    </xf>
    <xf numFmtId="164" fontId="12" fillId="0" borderId="36" xfId="0" applyNumberFormat="1" applyFont="1" applyBorder="1" applyAlignment="1">
      <alignment horizontal="right"/>
    </xf>
    <xf numFmtId="49" fontId="15" fillId="0" borderId="0" xfId="0" applyNumberFormat="1" applyFont="1" applyFill="1" applyBorder="1" applyAlignment="1">
      <alignment horizontal="right" vertical="center"/>
    </xf>
    <xf numFmtId="1" fontId="6" fillId="0" borderId="9" xfId="0" applyNumberFormat="1" applyFont="1" applyBorder="1"/>
    <xf numFmtId="1" fontId="6" fillId="0" borderId="0" xfId="0" applyNumberFormat="1" applyFont="1" applyBorder="1"/>
    <xf numFmtId="1" fontId="6" fillId="0" borderId="11" xfId="0" applyNumberFormat="1" applyFont="1" applyBorder="1"/>
    <xf numFmtId="1" fontId="6" fillId="0" borderId="14" xfId="0" applyNumberFormat="1" applyFont="1" applyBorder="1" applyAlignment="1">
      <alignment horizontal="center"/>
    </xf>
    <xf numFmtId="1" fontId="6" fillId="0" borderId="8" xfId="0" applyNumberFormat="1" applyFont="1" applyBorder="1"/>
    <xf numFmtId="1" fontId="6" fillId="0" borderId="12" xfId="0" applyNumberFormat="1" applyFont="1" applyBorder="1"/>
    <xf numFmtId="164" fontId="6" fillId="0" borderId="8" xfId="0" applyNumberFormat="1" applyFont="1" applyBorder="1"/>
    <xf numFmtId="164" fontId="6" fillId="0" borderId="0" xfId="0" applyNumberFormat="1" applyFont="1" applyBorder="1"/>
    <xf numFmtId="164" fontId="6" fillId="0" borderId="12" xfId="0" applyNumberFormat="1" applyFont="1" applyBorder="1"/>
    <xf numFmtId="165" fontId="12" fillId="0" borderId="12" xfId="1" applyNumberFormat="1" applyFont="1" applyBorder="1" applyAlignment="1">
      <alignment horizontal="right"/>
    </xf>
    <xf numFmtId="0" fontId="8" fillId="0" borderId="0" xfId="0" applyFont="1" applyBorder="1"/>
    <xf numFmtId="1" fontId="6" fillId="0" borderId="34" xfId="0" applyNumberFormat="1" applyFont="1" applyBorder="1"/>
    <xf numFmtId="1" fontId="6" fillId="0" borderId="37" xfId="0" applyNumberFormat="1" applyFont="1" applyBorder="1"/>
    <xf numFmtId="1" fontId="6" fillId="0" borderId="38" xfId="0" applyNumberFormat="1" applyFont="1" applyBorder="1"/>
    <xf numFmtId="1" fontId="6" fillId="0" borderId="39" xfId="0" applyNumberFormat="1" applyFont="1" applyBorder="1"/>
    <xf numFmtId="0" fontId="6" fillId="0" borderId="41" xfId="0" applyFont="1" applyBorder="1"/>
    <xf numFmtId="1" fontId="6" fillId="0" borderId="40" xfId="0" applyNumberFormat="1" applyFont="1" applyBorder="1" applyAlignment="1">
      <alignment horizontal="center"/>
    </xf>
    <xf numFmtId="1" fontId="6" fillId="0" borderId="42" xfId="0" applyNumberFormat="1" applyFont="1" applyBorder="1"/>
    <xf numFmtId="1" fontId="6" fillId="0" borderId="43" xfId="0" applyNumberFormat="1" applyFont="1" applyBorder="1"/>
    <xf numFmtId="164" fontId="6" fillId="0" borderId="42" xfId="0" applyNumberFormat="1" applyFont="1" applyBorder="1"/>
    <xf numFmtId="164" fontId="6" fillId="0" borderId="38" xfId="0" applyNumberFormat="1" applyFont="1" applyBorder="1"/>
    <xf numFmtId="164" fontId="6" fillId="0" borderId="43" xfId="0" applyNumberFormat="1" applyFont="1" applyBorder="1"/>
    <xf numFmtId="0" fontId="6" fillId="0" borderId="21" xfId="0" applyFont="1" applyBorder="1"/>
    <xf numFmtId="0" fontId="6" fillId="0" borderId="22" xfId="0" applyFont="1" applyBorder="1"/>
    <xf numFmtId="49" fontId="15" fillId="0" borderId="22" xfId="0" applyNumberFormat="1" applyFont="1" applyBorder="1" applyAlignment="1">
      <alignment horizontal="right" vertical="center"/>
    </xf>
    <xf numFmtId="1" fontId="15" fillId="0" borderId="23" xfId="0" applyNumberFormat="1" applyFont="1" applyBorder="1"/>
    <xf numFmtId="1" fontId="15" fillId="0" borderId="24" xfId="0" applyNumberFormat="1" applyFont="1" applyBorder="1"/>
    <xf numFmtId="1" fontId="15" fillId="0" borderId="22" xfId="0" applyNumberFormat="1" applyFont="1" applyBorder="1"/>
    <xf numFmtId="1" fontId="15" fillId="0" borderId="25" xfId="0" applyNumberFormat="1" applyFont="1" applyBorder="1"/>
    <xf numFmtId="0" fontId="15" fillId="0" borderId="26" xfId="0" applyFont="1" applyBorder="1" applyAlignment="1">
      <alignment horizontal="center"/>
    </xf>
    <xf numFmtId="1" fontId="15" fillId="0" borderId="23" xfId="0" applyNumberFormat="1" applyFont="1" applyBorder="1" applyAlignment="1">
      <alignment horizontal="center"/>
    </xf>
    <xf numFmtId="1" fontId="6" fillId="0" borderId="0" xfId="0" applyNumberFormat="1" applyFont="1" applyFill="1" applyBorder="1"/>
    <xf numFmtId="1" fontId="15" fillId="0" borderId="21" xfId="0" applyNumberFormat="1" applyFont="1" applyBorder="1"/>
    <xf numFmtId="1" fontId="15" fillId="0" borderId="33" xfId="0" applyNumberFormat="1" applyFont="1" applyBorder="1"/>
    <xf numFmtId="165" fontId="6" fillId="0" borderId="0" xfId="1" applyNumberFormat="1" applyFont="1" applyBorder="1"/>
    <xf numFmtId="164" fontId="15" fillId="0" borderId="21" xfId="0" applyNumberFormat="1" applyFont="1" applyBorder="1"/>
    <xf numFmtId="164" fontId="15" fillId="0" borderId="22" xfId="0" applyNumberFormat="1" applyFont="1" applyBorder="1"/>
    <xf numFmtId="164" fontId="15" fillId="0" borderId="33" xfId="0" applyNumberFormat="1" applyFont="1" applyBorder="1"/>
    <xf numFmtId="165" fontId="6" fillId="0" borderId="0" xfId="1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24"/>
  <sheetViews>
    <sheetView tabSelected="1" zoomScale="70" zoomScaleNormal="70" workbookViewId="0">
      <pane xSplit="4" ySplit="5" topLeftCell="U6" activePane="bottomRight" state="frozen"/>
      <selection pane="topRight" activeCell="D1" sqref="D1"/>
      <selection pane="bottomLeft" activeCell="A6" sqref="A6"/>
      <selection pane="bottomRight"/>
    </sheetView>
  </sheetViews>
  <sheetFormatPr defaultColWidth="8.85546875" defaultRowHeight="15" x14ac:dyDescent="0.25"/>
  <cols>
    <col min="1" max="1" width="8.85546875" style="1"/>
    <col min="2" max="3" width="3.42578125" style="1" customWidth="1"/>
    <col min="4" max="4" width="18.42578125" style="1" customWidth="1"/>
    <col min="5" max="11" width="8.85546875" style="1" customWidth="1"/>
    <col min="12" max="13" width="10.28515625" style="1" customWidth="1"/>
    <col min="14" max="16" width="8.85546875" style="1" customWidth="1"/>
    <col min="17" max="17" width="9.85546875" style="1" customWidth="1"/>
    <col min="18" max="19" width="10.7109375" style="1" customWidth="1"/>
    <col min="20" max="21" width="8.85546875" style="1" customWidth="1"/>
    <col min="22" max="22" width="10.7109375" style="1" customWidth="1"/>
    <col min="23" max="23" width="10.42578125" style="1" customWidth="1"/>
    <col min="24" max="24" width="9.28515625" style="1" customWidth="1"/>
    <col min="25" max="26" width="8.85546875" style="1" customWidth="1"/>
    <col min="27" max="27" width="10" style="1" customWidth="1"/>
    <col min="28" max="28" width="8.85546875" style="1" customWidth="1"/>
    <col min="29" max="29" width="13.140625" style="1" customWidth="1"/>
    <col min="30" max="36" width="8.85546875" style="1" customWidth="1"/>
    <col min="37" max="37" width="8.85546875" style="1"/>
    <col min="38" max="38" width="10.140625" style="1" customWidth="1"/>
    <col min="39" max="16384" width="8.85546875" style="1"/>
  </cols>
  <sheetData>
    <row r="1" spans="1:48" ht="16.5" thickBot="1" x14ac:dyDescent="0.3">
      <c r="A1" s="34" t="s">
        <v>97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6" t="s">
        <v>84</v>
      </c>
      <c r="AG1" s="36"/>
      <c r="AH1" s="36"/>
      <c r="AI1" s="36"/>
      <c r="AJ1" s="36"/>
      <c r="AK1" s="36"/>
      <c r="AL1" s="36"/>
      <c r="AM1" s="36" t="s">
        <v>85</v>
      </c>
      <c r="AN1" s="36"/>
      <c r="AO1" s="36"/>
      <c r="AP1" s="36"/>
      <c r="AQ1" s="36"/>
      <c r="AR1" s="36"/>
      <c r="AS1" s="4"/>
      <c r="AT1" s="4" t="s">
        <v>86</v>
      </c>
      <c r="AU1" s="5"/>
      <c r="AV1" s="5"/>
    </row>
    <row r="2" spans="1:48" s="2" customFormat="1" ht="29.45" customHeight="1" x14ac:dyDescent="0.25">
      <c r="A2" s="37"/>
      <c r="B2" s="38" t="s">
        <v>13</v>
      </c>
      <c r="C2" s="39"/>
      <c r="D2" s="40"/>
      <c r="E2" s="41" t="s">
        <v>14</v>
      </c>
      <c r="F2" s="42" t="s">
        <v>15</v>
      </c>
      <c r="G2" s="42"/>
      <c r="H2" s="42"/>
      <c r="I2" s="43"/>
      <c r="J2" s="44" t="s">
        <v>16</v>
      </c>
      <c r="K2" s="42"/>
      <c r="L2" s="42"/>
      <c r="M2" s="42"/>
      <c r="N2" s="43"/>
      <c r="O2" s="44" t="s">
        <v>17</v>
      </c>
      <c r="P2" s="42"/>
      <c r="Q2" s="43"/>
      <c r="R2" s="44" t="s">
        <v>18</v>
      </c>
      <c r="S2" s="43"/>
      <c r="T2" s="44" t="s">
        <v>19</v>
      </c>
      <c r="U2" s="42"/>
      <c r="V2" s="42"/>
      <c r="W2" s="42"/>
      <c r="X2" s="43"/>
      <c r="Y2" s="44" t="s">
        <v>20</v>
      </c>
      <c r="Z2" s="43"/>
      <c r="AA2" s="45" t="s">
        <v>21</v>
      </c>
      <c r="AB2" s="46"/>
      <c r="AC2" s="47" t="s">
        <v>22</v>
      </c>
      <c r="AD2" s="48" t="s">
        <v>98</v>
      </c>
      <c r="AE2" s="37"/>
      <c r="AF2" s="49" t="s">
        <v>74</v>
      </c>
      <c r="AG2" s="50" t="s">
        <v>75</v>
      </c>
      <c r="AH2" s="51" t="s">
        <v>76</v>
      </c>
      <c r="AI2" s="50" t="s">
        <v>77</v>
      </c>
      <c r="AJ2" s="50" t="s">
        <v>78</v>
      </c>
      <c r="AK2" s="52" t="s">
        <v>32</v>
      </c>
      <c r="AL2" s="37" t="s">
        <v>94</v>
      </c>
      <c r="AM2" s="49" t="s">
        <v>74</v>
      </c>
      <c r="AN2" s="50" t="s">
        <v>75</v>
      </c>
      <c r="AO2" s="51" t="s">
        <v>76</v>
      </c>
      <c r="AP2" s="50" t="s">
        <v>77</v>
      </c>
      <c r="AQ2" s="50" t="s">
        <v>78</v>
      </c>
      <c r="AR2" s="52" t="s">
        <v>32</v>
      </c>
      <c r="AT2" s="6" t="s">
        <v>87</v>
      </c>
      <c r="AU2" s="7" t="s">
        <v>88</v>
      </c>
      <c r="AV2" s="8" t="s">
        <v>89</v>
      </c>
    </row>
    <row r="3" spans="1:48" x14ac:dyDescent="0.25">
      <c r="A3" s="35"/>
      <c r="B3" s="53"/>
      <c r="C3" s="54" t="s">
        <v>96</v>
      </c>
      <c r="D3" s="55" t="s">
        <v>23</v>
      </c>
      <c r="E3" s="56" t="s">
        <v>24</v>
      </c>
      <c r="F3" s="57" t="s">
        <v>25</v>
      </c>
      <c r="G3" s="58" t="s">
        <v>25</v>
      </c>
      <c r="H3" s="58" t="s">
        <v>25</v>
      </c>
      <c r="I3" s="59" t="s">
        <v>25</v>
      </c>
      <c r="J3" s="60" t="s">
        <v>26</v>
      </c>
      <c r="K3" s="58" t="s">
        <v>26</v>
      </c>
      <c r="L3" s="58" t="s">
        <v>26</v>
      </c>
      <c r="M3" s="58" t="s">
        <v>26</v>
      </c>
      <c r="N3" s="59" t="s">
        <v>26</v>
      </c>
      <c r="O3" s="60" t="s">
        <v>27</v>
      </c>
      <c r="P3" s="58" t="s">
        <v>27</v>
      </c>
      <c r="Q3" s="59" t="s">
        <v>27</v>
      </c>
      <c r="R3" s="60" t="s">
        <v>28</v>
      </c>
      <c r="S3" s="59" t="s">
        <v>28</v>
      </c>
      <c r="T3" s="60" t="s">
        <v>29</v>
      </c>
      <c r="U3" s="58" t="s">
        <v>29</v>
      </c>
      <c r="V3" s="58" t="s">
        <v>29</v>
      </c>
      <c r="W3" s="58" t="s">
        <v>29</v>
      </c>
      <c r="X3" s="59" t="s">
        <v>29</v>
      </c>
      <c r="Y3" s="60" t="s">
        <v>30</v>
      </c>
      <c r="Z3" s="59" t="s">
        <v>30</v>
      </c>
      <c r="AA3" s="60" t="s">
        <v>31</v>
      </c>
      <c r="AB3" s="61" t="s">
        <v>32</v>
      </c>
      <c r="AC3" s="62"/>
      <c r="AD3" s="63"/>
      <c r="AE3" s="35"/>
      <c r="AF3" s="64" t="s">
        <v>79</v>
      </c>
      <c r="AG3" s="65" t="s">
        <v>80</v>
      </c>
      <c r="AH3" s="65" t="s">
        <v>81</v>
      </c>
      <c r="AI3" s="65" t="s">
        <v>82</v>
      </c>
      <c r="AJ3" s="65"/>
      <c r="AK3" s="66"/>
      <c r="AL3" s="35"/>
      <c r="AM3" s="64" t="s">
        <v>79</v>
      </c>
      <c r="AN3" s="65" t="s">
        <v>80</v>
      </c>
      <c r="AO3" s="65" t="s">
        <v>81</v>
      </c>
      <c r="AP3" s="65" t="s">
        <v>82</v>
      </c>
      <c r="AQ3" s="65"/>
      <c r="AR3" s="66"/>
      <c r="AT3" s="9"/>
      <c r="AU3" s="10"/>
      <c r="AV3" s="11"/>
    </row>
    <row r="4" spans="1:48" ht="60" customHeight="1" x14ac:dyDescent="0.25">
      <c r="A4" s="35"/>
      <c r="B4" s="53"/>
      <c r="C4" s="54"/>
      <c r="D4" s="67" t="s">
        <v>33</v>
      </c>
      <c r="E4" s="68" t="s">
        <v>34</v>
      </c>
      <c r="F4" s="69" t="s">
        <v>35</v>
      </c>
      <c r="G4" s="70" t="s">
        <v>36</v>
      </c>
      <c r="H4" s="70" t="s">
        <v>37</v>
      </c>
      <c r="I4" s="71" t="s">
        <v>38</v>
      </c>
      <c r="J4" s="72" t="s">
        <v>39</v>
      </c>
      <c r="K4" s="70" t="s">
        <v>40</v>
      </c>
      <c r="L4" s="73" t="s">
        <v>41</v>
      </c>
      <c r="M4" s="73" t="s">
        <v>42</v>
      </c>
      <c r="N4" s="74" t="s">
        <v>43</v>
      </c>
      <c r="O4" s="72" t="s">
        <v>38</v>
      </c>
      <c r="P4" s="70" t="s">
        <v>44</v>
      </c>
      <c r="Q4" s="71" t="s">
        <v>45</v>
      </c>
      <c r="R4" s="75" t="s">
        <v>46</v>
      </c>
      <c r="S4" s="76" t="s">
        <v>47</v>
      </c>
      <c r="T4" s="75" t="s">
        <v>46</v>
      </c>
      <c r="U4" s="77" t="s">
        <v>48</v>
      </c>
      <c r="V4" s="77" t="s">
        <v>49</v>
      </c>
      <c r="W4" s="77" t="s">
        <v>50</v>
      </c>
      <c r="X4" s="76" t="s">
        <v>51</v>
      </c>
      <c r="Y4" s="75" t="s">
        <v>52</v>
      </c>
      <c r="Z4" s="76" t="s">
        <v>53</v>
      </c>
      <c r="AA4" s="75" t="s">
        <v>54</v>
      </c>
      <c r="AB4" s="78"/>
      <c r="AC4" s="62"/>
      <c r="AD4" s="63"/>
      <c r="AE4" s="35"/>
      <c r="AF4" s="79"/>
      <c r="AG4" s="80"/>
      <c r="AH4" s="80"/>
      <c r="AI4" s="80"/>
      <c r="AJ4" s="80"/>
      <c r="AK4" s="81"/>
      <c r="AL4" s="35"/>
      <c r="AM4" s="79"/>
      <c r="AN4" s="80"/>
      <c r="AO4" s="80"/>
      <c r="AP4" s="80"/>
      <c r="AQ4" s="80"/>
      <c r="AR4" s="81"/>
      <c r="AT4" s="9"/>
      <c r="AU4" s="10"/>
      <c r="AV4" s="22"/>
    </row>
    <row r="5" spans="1:48" s="3" customFormat="1" ht="30" customHeight="1" thickBot="1" x14ac:dyDescent="0.3">
      <c r="A5" s="82"/>
      <c r="B5" s="83"/>
      <c r="C5" s="84"/>
      <c r="D5" s="67" t="s">
        <v>55</v>
      </c>
      <c r="E5" s="85" t="s">
        <v>56</v>
      </c>
      <c r="F5" s="86" t="s">
        <v>57</v>
      </c>
      <c r="G5" s="87" t="s">
        <v>58</v>
      </c>
      <c r="H5" s="87" t="s">
        <v>59</v>
      </c>
      <c r="I5" s="88" t="s">
        <v>60</v>
      </c>
      <c r="J5" s="89" t="s">
        <v>57</v>
      </c>
      <c r="K5" s="87" t="s">
        <v>61</v>
      </c>
      <c r="L5" s="90" t="s">
        <v>62</v>
      </c>
      <c r="M5" s="90" t="s">
        <v>62</v>
      </c>
      <c r="N5" s="91" t="s">
        <v>63</v>
      </c>
      <c r="O5" s="89" t="s">
        <v>60</v>
      </c>
      <c r="P5" s="87" t="s">
        <v>64</v>
      </c>
      <c r="Q5" s="88" t="s">
        <v>65</v>
      </c>
      <c r="R5" s="92" t="s">
        <v>66</v>
      </c>
      <c r="S5" s="93" t="s">
        <v>67</v>
      </c>
      <c r="T5" s="92" t="s">
        <v>66</v>
      </c>
      <c r="U5" s="94" t="s">
        <v>68</v>
      </c>
      <c r="V5" s="94" t="s">
        <v>69</v>
      </c>
      <c r="W5" s="94" t="s">
        <v>70</v>
      </c>
      <c r="X5" s="93" t="s">
        <v>71</v>
      </c>
      <c r="Y5" s="92" t="s">
        <v>72</v>
      </c>
      <c r="Z5" s="93" t="s">
        <v>73</v>
      </c>
      <c r="AA5" s="92" t="s">
        <v>99</v>
      </c>
      <c r="AB5" s="78"/>
      <c r="AC5" s="95"/>
      <c r="AD5" s="78"/>
      <c r="AE5" s="82"/>
      <c r="AF5" s="96"/>
      <c r="AG5" s="97"/>
      <c r="AH5" s="97"/>
      <c r="AI5" s="97"/>
      <c r="AJ5" s="97"/>
      <c r="AK5" s="98"/>
      <c r="AL5" s="82"/>
      <c r="AM5" s="99"/>
      <c r="AN5" s="100"/>
      <c r="AO5" s="100"/>
      <c r="AP5" s="100"/>
      <c r="AQ5" s="100"/>
      <c r="AR5" s="101"/>
      <c r="AT5" s="12"/>
      <c r="AU5" s="13"/>
      <c r="AV5" s="14"/>
    </row>
    <row r="6" spans="1:48" ht="23.45" customHeight="1" x14ac:dyDescent="0.25">
      <c r="A6" s="35"/>
      <c r="B6" s="102"/>
      <c r="C6" s="103"/>
      <c r="D6" s="104" t="s">
        <v>90</v>
      </c>
      <c r="E6" s="105"/>
      <c r="F6" s="106"/>
      <c r="G6" s="103"/>
      <c r="H6" s="103"/>
      <c r="I6" s="107"/>
      <c r="J6" s="103"/>
      <c r="K6" s="103"/>
      <c r="L6" s="103"/>
      <c r="M6" s="103"/>
      <c r="N6" s="103"/>
      <c r="O6" s="108"/>
      <c r="P6" s="103"/>
      <c r="Q6" s="107"/>
      <c r="R6" s="103"/>
      <c r="S6" s="103"/>
      <c r="T6" s="108"/>
      <c r="U6" s="103"/>
      <c r="V6" s="103"/>
      <c r="W6" s="103"/>
      <c r="X6" s="107"/>
      <c r="Y6" s="103"/>
      <c r="Z6" s="103"/>
      <c r="AA6" s="108"/>
      <c r="AB6" s="109"/>
      <c r="AC6" s="110"/>
      <c r="AD6" s="109"/>
      <c r="AE6" s="35"/>
      <c r="AF6" s="99"/>
      <c r="AG6" s="100"/>
      <c r="AH6" s="100"/>
      <c r="AI6" s="100"/>
      <c r="AJ6" s="100"/>
      <c r="AK6" s="101"/>
      <c r="AL6" s="35"/>
      <c r="AM6" s="99"/>
      <c r="AN6" s="100"/>
      <c r="AO6" s="100"/>
      <c r="AP6" s="100"/>
      <c r="AQ6" s="100"/>
      <c r="AR6" s="101"/>
      <c r="AT6" s="28"/>
      <c r="AU6" s="29"/>
      <c r="AV6" s="30"/>
    </row>
    <row r="7" spans="1:48" x14ac:dyDescent="0.25">
      <c r="A7" s="35"/>
      <c r="B7" s="83">
        <v>1</v>
      </c>
      <c r="C7" s="111">
        <v>1</v>
      </c>
      <c r="D7" s="112" t="s">
        <v>0</v>
      </c>
      <c r="E7" s="113"/>
      <c r="F7" s="114">
        <v>3</v>
      </c>
      <c r="G7" s="115"/>
      <c r="H7" s="116"/>
      <c r="I7" s="117">
        <v>1</v>
      </c>
      <c r="J7" s="118">
        <v>1</v>
      </c>
      <c r="K7" s="116"/>
      <c r="L7" s="116">
        <v>1</v>
      </c>
      <c r="M7" s="116"/>
      <c r="N7" s="117"/>
      <c r="O7" s="118"/>
      <c r="P7" s="116">
        <v>1</v>
      </c>
      <c r="Q7" s="117"/>
      <c r="R7" s="118">
        <v>2</v>
      </c>
      <c r="S7" s="117"/>
      <c r="T7" s="118">
        <v>3</v>
      </c>
      <c r="U7" s="116">
        <v>6</v>
      </c>
      <c r="V7" s="116"/>
      <c r="W7" s="116">
        <v>4</v>
      </c>
      <c r="X7" s="117">
        <v>1</v>
      </c>
      <c r="Y7" s="118">
        <v>3</v>
      </c>
      <c r="Z7" s="117"/>
      <c r="AA7" s="119">
        <v>9</v>
      </c>
      <c r="AB7" s="120">
        <f t="shared" ref="AB7:AB12" si="0">SUM(E7:AA7)</f>
        <v>35</v>
      </c>
      <c r="AC7" s="121"/>
      <c r="AD7" s="122">
        <v>1</v>
      </c>
      <c r="AE7" s="35"/>
      <c r="AF7" s="123"/>
      <c r="AG7" s="124">
        <f t="shared" ref="AG7" si="1">SUM(D7:Q7)+AE7</f>
        <v>7</v>
      </c>
      <c r="AH7" s="124">
        <f t="shared" ref="AH7" si="2">SUM(R7:S7)</f>
        <v>2</v>
      </c>
      <c r="AI7" s="124">
        <f t="shared" ref="AI7" si="3">SUM(T7:AA7)</f>
        <v>26</v>
      </c>
      <c r="AJ7" s="124"/>
      <c r="AK7" s="125">
        <f t="shared" ref="AK7" si="4">SUM(AF7:AJ7)</f>
        <v>35</v>
      </c>
      <c r="AL7" s="35">
        <f>IF(AK7&lt;4,1,0)</f>
        <v>0</v>
      </c>
      <c r="AM7" s="126">
        <f>IF($AD7=1,AF7,0)</f>
        <v>0</v>
      </c>
      <c r="AN7" s="127">
        <f t="shared" ref="AN7:AR7" si="5">IF($AD7=1,AG7,0)</f>
        <v>7</v>
      </c>
      <c r="AO7" s="127">
        <f t="shared" si="5"/>
        <v>2</v>
      </c>
      <c r="AP7" s="127">
        <f t="shared" si="5"/>
        <v>26</v>
      </c>
      <c r="AQ7" s="127">
        <f t="shared" si="5"/>
        <v>0</v>
      </c>
      <c r="AR7" s="128">
        <f t="shared" si="5"/>
        <v>35</v>
      </c>
      <c r="AT7" s="28"/>
      <c r="AU7" s="29"/>
      <c r="AV7" s="30">
        <v>1</v>
      </c>
    </row>
    <row r="8" spans="1:48" x14ac:dyDescent="0.25">
      <c r="A8" s="35"/>
      <c r="B8" s="83">
        <v>2</v>
      </c>
      <c r="C8" s="111">
        <v>2</v>
      </c>
      <c r="D8" s="129" t="s">
        <v>1</v>
      </c>
      <c r="E8" s="130"/>
      <c r="F8" s="131"/>
      <c r="G8" s="132"/>
      <c r="H8" s="132"/>
      <c r="I8" s="133"/>
      <c r="J8" s="132"/>
      <c r="K8" s="132"/>
      <c r="L8" s="132"/>
      <c r="M8" s="132"/>
      <c r="N8" s="132"/>
      <c r="O8" s="134"/>
      <c r="P8" s="132">
        <v>1</v>
      </c>
      <c r="Q8" s="133"/>
      <c r="R8" s="132"/>
      <c r="S8" s="132"/>
      <c r="T8" s="134"/>
      <c r="U8" s="132">
        <v>1</v>
      </c>
      <c r="V8" s="132"/>
      <c r="W8" s="132">
        <v>1</v>
      </c>
      <c r="X8" s="133"/>
      <c r="Y8" s="132"/>
      <c r="Z8" s="132"/>
      <c r="AA8" s="134"/>
      <c r="AB8" s="135">
        <f t="shared" si="0"/>
        <v>3</v>
      </c>
      <c r="AC8" s="121"/>
      <c r="AD8" s="78">
        <v>1</v>
      </c>
      <c r="AE8" s="35"/>
      <c r="AF8" s="123"/>
      <c r="AG8" s="124">
        <f>SUM(D8:Q8)+AE8</f>
        <v>1</v>
      </c>
      <c r="AH8" s="124">
        <f t="shared" ref="AH8" si="6">SUM(R8:S8)</f>
        <v>0</v>
      </c>
      <c r="AI8" s="124">
        <f t="shared" ref="AI8" si="7">SUM(T8:AA8)</f>
        <v>2</v>
      </c>
      <c r="AJ8" s="124"/>
      <c r="AK8" s="125">
        <f t="shared" ref="AK8" si="8">SUM(AF8:AJ8)</f>
        <v>3</v>
      </c>
      <c r="AL8" s="35">
        <f t="shared" ref="AL8:AL21" si="9">IF(AK8&lt;4,1,0)</f>
        <v>1</v>
      </c>
      <c r="AM8" s="126">
        <f t="shared" ref="AM8:AM21" si="10">IF($AD8=1,AF8,0)</f>
        <v>0</v>
      </c>
      <c r="AN8" s="127">
        <f t="shared" ref="AN8:AN21" si="11">IF($AD8=1,AG8,0)</f>
        <v>1</v>
      </c>
      <c r="AO8" s="127">
        <f t="shared" ref="AO8:AO21" si="12">IF($AD8=1,AH8,0)</f>
        <v>0</v>
      </c>
      <c r="AP8" s="127">
        <f t="shared" ref="AP8:AP21" si="13">IF($AD8=1,AI8,0)</f>
        <v>2</v>
      </c>
      <c r="AQ8" s="127">
        <f t="shared" ref="AQ8:AQ21" si="14">IF($AD8=1,AJ8,0)</f>
        <v>0</v>
      </c>
      <c r="AR8" s="128">
        <f t="shared" ref="AR8:AR21" si="15">IF($AD8=1,AK8,0)</f>
        <v>3</v>
      </c>
      <c r="AT8" s="28"/>
      <c r="AU8" s="29"/>
      <c r="AV8" s="30">
        <v>1</v>
      </c>
    </row>
    <row r="9" spans="1:48" x14ac:dyDescent="0.25">
      <c r="A9" s="35"/>
      <c r="B9" s="83">
        <v>3</v>
      </c>
      <c r="C9" s="111">
        <v>3</v>
      </c>
      <c r="D9" s="129" t="s">
        <v>2</v>
      </c>
      <c r="E9" s="130"/>
      <c r="F9" s="131">
        <v>1</v>
      </c>
      <c r="G9" s="132"/>
      <c r="H9" s="132"/>
      <c r="I9" s="133"/>
      <c r="J9" s="132"/>
      <c r="K9" s="132"/>
      <c r="L9" s="132"/>
      <c r="M9" s="132"/>
      <c r="N9" s="132"/>
      <c r="O9" s="134"/>
      <c r="P9" s="132"/>
      <c r="Q9" s="133"/>
      <c r="R9" s="132"/>
      <c r="S9" s="132"/>
      <c r="T9" s="134"/>
      <c r="U9" s="132"/>
      <c r="V9" s="132"/>
      <c r="W9" s="132"/>
      <c r="X9" s="133"/>
      <c r="Y9" s="132"/>
      <c r="Z9" s="132"/>
      <c r="AA9" s="134"/>
      <c r="AB9" s="135">
        <f t="shared" si="0"/>
        <v>1</v>
      </c>
      <c r="AC9" s="121" t="s">
        <v>3</v>
      </c>
      <c r="AD9" s="78">
        <v>1</v>
      </c>
      <c r="AE9" s="35">
        <v>1</v>
      </c>
      <c r="AF9" s="53"/>
      <c r="AG9" s="124">
        <f>SUM(D9:Q9)+AE9</f>
        <v>2</v>
      </c>
      <c r="AH9" s="124">
        <f t="shared" ref="AH9:AH21" si="16">SUM(R9:S9)</f>
        <v>0</v>
      </c>
      <c r="AI9" s="124">
        <f t="shared" ref="AI9:AI21" si="17">SUM(T9:AA9)</f>
        <v>0</v>
      </c>
      <c r="AJ9" s="124"/>
      <c r="AK9" s="125">
        <f t="shared" ref="AK9:AK21" si="18">SUM(AF9:AJ9)</f>
        <v>2</v>
      </c>
      <c r="AL9" s="35">
        <f t="shared" si="9"/>
        <v>1</v>
      </c>
      <c r="AM9" s="126">
        <f t="shared" si="10"/>
        <v>0</v>
      </c>
      <c r="AN9" s="127">
        <f t="shared" si="11"/>
        <v>2</v>
      </c>
      <c r="AO9" s="127">
        <f t="shared" si="12"/>
        <v>0</v>
      </c>
      <c r="AP9" s="127">
        <f t="shared" si="13"/>
        <v>0</v>
      </c>
      <c r="AQ9" s="127">
        <f t="shared" si="14"/>
        <v>0</v>
      </c>
      <c r="AR9" s="128">
        <f t="shared" si="15"/>
        <v>2</v>
      </c>
      <c r="AT9" s="28">
        <v>1</v>
      </c>
      <c r="AU9" s="29"/>
      <c r="AV9" s="30"/>
    </row>
    <row r="10" spans="1:48" x14ac:dyDescent="0.25">
      <c r="A10" s="35"/>
      <c r="B10" s="83">
        <v>4</v>
      </c>
      <c r="C10" s="111">
        <v>4</v>
      </c>
      <c r="D10" s="129" t="s">
        <v>91</v>
      </c>
      <c r="E10" s="130"/>
      <c r="F10" s="131">
        <v>1</v>
      </c>
      <c r="G10" s="132"/>
      <c r="H10" s="132"/>
      <c r="I10" s="133"/>
      <c r="J10" s="132"/>
      <c r="K10" s="132"/>
      <c r="L10" s="132"/>
      <c r="M10" s="132"/>
      <c r="N10" s="132"/>
      <c r="O10" s="134"/>
      <c r="P10" s="132"/>
      <c r="Q10" s="133"/>
      <c r="R10" s="132"/>
      <c r="S10" s="132"/>
      <c r="T10" s="134"/>
      <c r="U10" s="132"/>
      <c r="V10" s="132"/>
      <c r="W10" s="132"/>
      <c r="X10" s="133">
        <v>1</v>
      </c>
      <c r="Y10" s="132"/>
      <c r="Z10" s="132"/>
      <c r="AA10" s="134"/>
      <c r="AB10" s="135">
        <f t="shared" si="0"/>
        <v>2</v>
      </c>
      <c r="AC10" s="121"/>
      <c r="AD10" s="78">
        <v>1</v>
      </c>
      <c r="AE10" s="35"/>
      <c r="AF10" s="53"/>
      <c r="AG10" s="124">
        <f>SUM(D10:Q10)+AE10</f>
        <v>1</v>
      </c>
      <c r="AH10" s="124">
        <f t="shared" ref="AH10" si="19">SUM(R10:S10)</f>
        <v>0</v>
      </c>
      <c r="AI10" s="124">
        <f t="shared" ref="AI10" si="20">SUM(T10:AA10)</f>
        <v>1</v>
      </c>
      <c r="AJ10" s="124"/>
      <c r="AK10" s="125">
        <f t="shared" ref="AK10" si="21">SUM(AF10:AJ10)</f>
        <v>2</v>
      </c>
      <c r="AL10" s="35">
        <f t="shared" si="9"/>
        <v>1</v>
      </c>
      <c r="AM10" s="126">
        <f t="shared" ref="AM10" si="22">IF($AD10=1,AF10,0)</f>
        <v>0</v>
      </c>
      <c r="AN10" s="127">
        <f t="shared" ref="AN10" si="23">IF($AD10=1,AG10,0)</f>
        <v>1</v>
      </c>
      <c r="AO10" s="127">
        <f t="shared" ref="AO10" si="24">IF($AD10=1,AH10,0)</f>
        <v>0</v>
      </c>
      <c r="AP10" s="127">
        <f t="shared" ref="AP10" si="25">IF($AD10=1,AI10,0)</f>
        <v>1</v>
      </c>
      <c r="AQ10" s="127">
        <f t="shared" ref="AQ10" si="26">IF($AD10=1,AJ10,0)</f>
        <v>0</v>
      </c>
      <c r="AR10" s="128">
        <f t="shared" ref="AR10" si="27">IF($AD10=1,AK10,0)</f>
        <v>2</v>
      </c>
      <c r="AT10" s="28"/>
      <c r="AU10" s="29"/>
      <c r="AV10" s="30">
        <v>1</v>
      </c>
    </row>
    <row r="11" spans="1:48" x14ac:dyDescent="0.25">
      <c r="A11" s="35"/>
      <c r="B11" s="83">
        <v>5</v>
      </c>
      <c r="C11" s="111">
        <v>5</v>
      </c>
      <c r="D11" s="129" t="s">
        <v>4</v>
      </c>
      <c r="E11" s="130"/>
      <c r="F11" s="131"/>
      <c r="G11" s="132"/>
      <c r="H11" s="132"/>
      <c r="I11" s="133"/>
      <c r="J11" s="132"/>
      <c r="K11" s="132"/>
      <c r="L11" s="132"/>
      <c r="M11" s="132"/>
      <c r="N11" s="132"/>
      <c r="O11" s="134"/>
      <c r="P11" s="132"/>
      <c r="Q11" s="133"/>
      <c r="R11" s="132"/>
      <c r="S11" s="132"/>
      <c r="T11" s="134"/>
      <c r="U11" s="132"/>
      <c r="V11" s="132"/>
      <c r="W11" s="132"/>
      <c r="X11" s="133"/>
      <c r="Y11" s="132"/>
      <c r="Z11" s="132"/>
      <c r="AA11" s="134">
        <v>1</v>
      </c>
      <c r="AB11" s="135">
        <f t="shared" si="0"/>
        <v>1</v>
      </c>
      <c r="AC11" s="121"/>
      <c r="AD11" s="78">
        <v>1</v>
      </c>
      <c r="AE11" s="35"/>
      <c r="AF11" s="53"/>
      <c r="AG11" s="124">
        <f t="shared" ref="AG11:AG21" si="28">SUM(D11:Q11)+AE11</f>
        <v>0</v>
      </c>
      <c r="AH11" s="124">
        <f t="shared" si="16"/>
        <v>0</v>
      </c>
      <c r="AI11" s="124">
        <f t="shared" si="17"/>
        <v>1</v>
      </c>
      <c r="AJ11" s="124"/>
      <c r="AK11" s="125">
        <f t="shared" si="18"/>
        <v>1</v>
      </c>
      <c r="AL11" s="35">
        <f t="shared" si="9"/>
        <v>1</v>
      </c>
      <c r="AM11" s="126">
        <f t="shared" si="10"/>
        <v>0</v>
      </c>
      <c r="AN11" s="127">
        <f t="shared" si="11"/>
        <v>0</v>
      </c>
      <c r="AO11" s="127">
        <f t="shared" si="12"/>
        <v>0</v>
      </c>
      <c r="AP11" s="127">
        <f t="shared" si="13"/>
        <v>1</v>
      </c>
      <c r="AQ11" s="127">
        <f t="shared" si="14"/>
        <v>0</v>
      </c>
      <c r="AR11" s="128">
        <f t="shared" si="15"/>
        <v>1</v>
      </c>
      <c r="AT11" s="15"/>
      <c r="AU11" s="16">
        <v>1</v>
      </c>
      <c r="AV11" s="17"/>
    </row>
    <row r="12" spans="1:48" x14ac:dyDescent="0.25">
      <c r="A12" s="35"/>
      <c r="B12" s="136">
        <v>6</v>
      </c>
      <c r="C12" s="137">
        <v>6</v>
      </c>
      <c r="D12" s="129" t="s">
        <v>5</v>
      </c>
      <c r="E12" s="138"/>
      <c r="F12" s="139"/>
      <c r="G12" s="140"/>
      <c r="H12" s="140"/>
      <c r="I12" s="141"/>
      <c r="J12" s="140">
        <v>1</v>
      </c>
      <c r="K12" s="140"/>
      <c r="L12" s="140"/>
      <c r="M12" s="140"/>
      <c r="N12" s="140"/>
      <c r="O12" s="142"/>
      <c r="P12" s="140"/>
      <c r="Q12" s="141"/>
      <c r="R12" s="140"/>
      <c r="S12" s="140"/>
      <c r="T12" s="142"/>
      <c r="U12" s="140"/>
      <c r="V12" s="140"/>
      <c r="W12" s="140"/>
      <c r="X12" s="141"/>
      <c r="Y12" s="140"/>
      <c r="Z12" s="140"/>
      <c r="AA12" s="142"/>
      <c r="AB12" s="143">
        <f t="shared" si="0"/>
        <v>1</v>
      </c>
      <c r="AC12" s="144"/>
      <c r="AD12" s="145">
        <v>1</v>
      </c>
      <c r="AE12" s="35"/>
      <c r="AF12" s="146"/>
      <c r="AG12" s="147">
        <f t="shared" si="28"/>
        <v>1</v>
      </c>
      <c r="AH12" s="147">
        <f t="shared" si="16"/>
        <v>0</v>
      </c>
      <c r="AI12" s="147">
        <f t="shared" si="17"/>
        <v>0</v>
      </c>
      <c r="AJ12" s="147"/>
      <c r="AK12" s="148">
        <f t="shared" si="18"/>
        <v>1</v>
      </c>
      <c r="AL12" s="144">
        <f t="shared" si="9"/>
        <v>1</v>
      </c>
      <c r="AM12" s="149">
        <f t="shared" si="10"/>
        <v>0</v>
      </c>
      <c r="AN12" s="150">
        <f t="shared" si="11"/>
        <v>1</v>
      </c>
      <c r="AO12" s="150">
        <f t="shared" si="12"/>
        <v>0</v>
      </c>
      <c r="AP12" s="150">
        <f t="shared" si="13"/>
        <v>0</v>
      </c>
      <c r="AQ12" s="150">
        <f t="shared" si="14"/>
        <v>0</v>
      </c>
      <c r="AR12" s="151">
        <f t="shared" si="15"/>
        <v>1</v>
      </c>
      <c r="AT12" s="31">
        <v>1</v>
      </c>
      <c r="AU12" s="32"/>
      <c r="AV12" s="33"/>
    </row>
    <row r="13" spans="1:48" x14ac:dyDescent="0.25">
      <c r="A13" s="35"/>
      <c r="B13" s="83"/>
      <c r="C13" s="111"/>
      <c r="D13" s="152" t="s">
        <v>83</v>
      </c>
      <c r="E13" s="153">
        <f t="shared" ref="E13:T13" si="29">SUM(E7:E12)</f>
        <v>0</v>
      </c>
      <c r="F13" s="131">
        <f t="shared" si="29"/>
        <v>5</v>
      </c>
      <c r="G13" s="154">
        <f t="shared" si="29"/>
        <v>0</v>
      </c>
      <c r="H13" s="154">
        <f t="shared" si="29"/>
        <v>0</v>
      </c>
      <c r="I13" s="155">
        <f t="shared" si="29"/>
        <v>1</v>
      </c>
      <c r="J13" s="131">
        <f t="shared" si="29"/>
        <v>2</v>
      </c>
      <c r="K13" s="154">
        <f t="shared" si="29"/>
        <v>0</v>
      </c>
      <c r="L13" s="154">
        <f t="shared" si="29"/>
        <v>1</v>
      </c>
      <c r="M13" s="154">
        <f t="shared" si="29"/>
        <v>0</v>
      </c>
      <c r="N13" s="155">
        <f t="shared" si="29"/>
        <v>0</v>
      </c>
      <c r="O13" s="131">
        <f t="shared" si="29"/>
        <v>0</v>
      </c>
      <c r="P13" s="154">
        <f t="shared" si="29"/>
        <v>2</v>
      </c>
      <c r="Q13" s="155">
        <f t="shared" si="29"/>
        <v>0</v>
      </c>
      <c r="R13" s="131">
        <f t="shared" si="29"/>
        <v>2</v>
      </c>
      <c r="S13" s="155">
        <f t="shared" si="29"/>
        <v>0</v>
      </c>
      <c r="T13" s="131">
        <f t="shared" si="29"/>
        <v>3</v>
      </c>
      <c r="U13" s="154">
        <f t="shared" ref="U13:W13" si="30">SUM(U7:U12)</f>
        <v>7</v>
      </c>
      <c r="V13" s="154">
        <f t="shared" si="30"/>
        <v>0</v>
      </c>
      <c r="W13" s="154">
        <f t="shared" si="30"/>
        <v>5</v>
      </c>
      <c r="X13" s="155">
        <f>SUM(X7:X12)</f>
        <v>2</v>
      </c>
      <c r="Y13" s="131">
        <f>SUM(Y7:Y12)</f>
        <v>3</v>
      </c>
      <c r="Z13" s="155">
        <f>SUM(Z7:Z12)</f>
        <v>0</v>
      </c>
      <c r="AA13" s="153">
        <f>SUM(AA7:AA12)</f>
        <v>10</v>
      </c>
      <c r="AB13" s="153">
        <f>SUM(AB7:AB12)</f>
        <v>43</v>
      </c>
      <c r="AC13" s="121"/>
      <c r="AD13" s="156">
        <f>SUM(AD7:AD12)</f>
        <v>6</v>
      </c>
      <c r="AE13" s="35"/>
      <c r="AF13" s="157">
        <f>SUM(AF7:AF12)</f>
        <v>0</v>
      </c>
      <c r="AG13" s="154">
        <f t="shared" ref="AG13:AJ13" si="31">SUM(AG7:AG12)</f>
        <v>12</v>
      </c>
      <c r="AH13" s="154">
        <f t="shared" si="31"/>
        <v>2</v>
      </c>
      <c r="AI13" s="154">
        <f t="shared" si="31"/>
        <v>30</v>
      </c>
      <c r="AJ13" s="154">
        <f t="shared" si="31"/>
        <v>0</v>
      </c>
      <c r="AK13" s="158">
        <f>SUM(AK7:AK12)</f>
        <v>44</v>
      </c>
      <c r="AL13" s="158">
        <f>SUM(AL7:AL12)</f>
        <v>5</v>
      </c>
      <c r="AM13" s="159">
        <f>SUM(AM7:AM12)</f>
        <v>0</v>
      </c>
      <c r="AN13" s="160">
        <f>SUM(AN7:AN12)</f>
        <v>12</v>
      </c>
      <c r="AO13" s="160">
        <f t="shared" ref="AO13:AQ13" si="32">SUM(AO7:AO12)</f>
        <v>2</v>
      </c>
      <c r="AP13" s="160">
        <f t="shared" si="32"/>
        <v>30</v>
      </c>
      <c r="AQ13" s="160">
        <f t="shared" si="32"/>
        <v>0</v>
      </c>
      <c r="AR13" s="161">
        <f>SUM(AR7:AR12)</f>
        <v>44</v>
      </c>
      <c r="AT13" s="23">
        <f>SUM(AT7:AT12)</f>
        <v>2</v>
      </c>
      <c r="AU13" s="21">
        <f t="shared" ref="AU13:AV13" si="33">SUM(AU7:AU12)</f>
        <v>1</v>
      </c>
      <c r="AV13" s="24">
        <f t="shared" si="33"/>
        <v>3</v>
      </c>
    </row>
    <row r="14" spans="1:48" x14ac:dyDescent="0.25">
      <c r="A14" s="35"/>
      <c r="B14" s="83"/>
      <c r="C14" s="111"/>
      <c r="D14" s="129"/>
      <c r="E14" s="130"/>
      <c r="F14" s="131"/>
      <c r="G14" s="132"/>
      <c r="H14" s="132"/>
      <c r="I14" s="133"/>
      <c r="J14" s="132"/>
      <c r="K14" s="132"/>
      <c r="L14" s="132"/>
      <c r="M14" s="132"/>
      <c r="N14" s="132"/>
      <c r="O14" s="134"/>
      <c r="P14" s="132"/>
      <c r="Q14" s="133"/>
      <c r="R14" s="132"/>
      <c r="S14" s="132"/>
      <c r="T14" s="134"/>
      <c r="U14" s="132"/>
      <c r="V14" s="132"/>
      <c r="W14" s="132"/>
      <c r="X14" s="133"/>
      <c r="Y14" s="132"/>
      <c r="Z14" s="132"/>
      <c r="AA14" s="134"/>
      <c r="AB14" s="135"/>
      <c r="AC14" s="121"/>
      <c r="AD14" s="78"/>
      <c r="AE14" s="35"/>
      <c r="AF14" s="53"/>
      <c r="AG14" s="124"/>
      <c r="AH14" s="124"/>
      <c r="AI14" s="124"/>
      <c r="AJ14" s="124"/>
      <c r="AK14" s="125"/>
      <c r="AL14" s="162">
        <f>+AL13/B12</f>
        <v>0.83333333333333337</v>
      </c>
      <c r="AM14" s="126"/>
      <c r="AN14" s="127"/>
      <c r="AO14" s="127"/>
      <c r="AP14" s="127"/>
      <c r="AQ14" s="127"/>
      <c r="AR14" s="128"/>
      <c r="AT14" s="15"/>
      <c r="AU14" s="16"/>
      <c r="AV14" s="17"/>
    </row>
    <row r="15" spans="1:48" x14ac:dyDescent="0.25">
      <c r="A15" s="35"/>
      <c r="B15" s="83"/>
      <c r="C15" s="111"/>
      <c r="D15" s="163" t="s">
        <v>95</v>
      </c>
      <c r="E15" s="130"/>
      <c r="F15" s="131"/>
      <c r="G15" s="132"/>
      <c r="H15" s="132"/>
      <c r="I15" s="133"/>
      <c r="J15" s="132"/>
      <c r="K15" s="132"/>
      <c r="L15" s="132"/>
      <c r="M15" s="132"/>
      <c r="N15" s="132"/>
      <c r="O15" s="134"/>
      <c r="P15" s="132"/>
      <c r="Q15" s="133"/>
      <c r="R15" s="132"/>
      <c r="S15" s="132"/>
      <c r="T15" s="134"/>
      <c r="U15" s="132"/>
      <c r="V15" s="132"/>
      <c r="W15" s="132"/>
      <c r="X15" s="133"/>
      <c r="Y15" s="132"/>
      <c r="Z15" s="132"/>
      <c r="AA15" s="134"/>
      <c r="AB15" s="135"/>
      <c r="AC15" s="121"/>
      <c r="AD15" s="78"/>
      <c r="AE15" s="35"/>
      <c r="AF15" s="53"/>
      <c r="AG15" s="124"/>
      <c r="AH15" s="124"/>
      <c r="AI15" s="124"/>
      <c r="AJ15" s="124"/>
      <c r="AK15" s="125"/>
      <c r="AL15" s="125"/>
      <c r="AM15" s="126"/>
      <c r="AN15" s="127"/>
      <c r="AO15" s="127"/>
      <c r="AP15" s="127"/>
      <c r="AQ15" s="127"/>
      <c r="AR15" s="128"/>
      <c r="AT15" s="15"/>
      <c r="AU15" s="16"/>
      <c r="AV15" s="17"/>
    </row>
    <row r="16" spans="1:48" x14ac:dyDescent="0.25">
      <c r="A16" s="35"/>
      <c r="B16" s="83">
        <v>1</v>
      </c>
      <c r="C16" s="111">
        <v>1</v>
      </c>
      <c r="D16" s="129" t="s">
        <v>6</v>
      </c>
      <c r="E16" s="130"/>
      <c r="F16" s="131">
        <v>1</v>
      </c>
      <c r="G16" s="132"/>
      <c r="H16" s="132"/>
      <c r="I16" s="133"/>
      <c r="J16" s="132"/>
      <c r="K16" s="132"/>
      <c r="L16" s="132"/>
      <c r="M16" s="132"/>
      <c r="N16" s="132"/>
      <c r="O16" s="134"/>
      <c r="P16" s="132">
        <v>1</v>
      </c>
      <c r="Q16" s="133"/>
      <c r="R16" s="132"/>
      <c r="S16" s="132"/>
      <c r="T16" s="134"/>
      <c r="U16" s="132"/>
      <c r="V16" s="132"/>
      <c r="W16" s="132"/>
      <c r="X16" s="133"/>
      <c r="Y16" s="132"/>
      <c r="Z16" s="132"/>
      <c r="AA16" s="134"/>
      <c r="AB16" s="135">
        <f t="shared" ref="AB16:AB21" si="34">SUM(E16:AA16)</f>
        <v>2</v>
      </c>
      <c r="AC16" s="121"/>
      <c r="AD16" s="78"/>
      <c r="AE16" s="35"/>
      <c r="AF16" s="53"/>
      <c r="AG16" s="124">
        <f t="shared" si="28"/>
        <v>2</v>
      </c>
      <c r="AH16" s="124">
        <f t="shared" si="16"/>
        <v>0</v>
      </c>
      <c r="AI16" s="124">
        <f t="shared" si="17"/>
        <v>0</v>
      </c>
      <c r="AJ16" s="124"/>
      <c r="AK16" s="125">
        <f t="shared" si="18"/>
        <v>2</v>
      </c>
      <c r="AL16" s="35">
        <f t="shared" si="9"/>
        <v>1</v>
      </c>
      <c r="AM16" s="126">
        <f t="shared" si="10"/>
        <v>0</v>
      </c>
      <c r="AN16" s="127">
        <f t="shared" si="11"/>
        <v>0</v>
      </c>
      <c r="AO16" s="127">
        <f t="shared" si="12"/>
        <v>0</v>
      </c>
      <c r="AP16" s="127">
        <f t="shared" si="13"/>
        <v>0</v>
      </c>
      <c r="AQ16" s="127">
        <f t="shared" si="14"/>
        <v>0</v>
      </c>
      <c r="AR16" s="128">
        <f t="shared" si="15"/>
        <v>0</v>
      </c>
      <c r="AT16" s="15"/>
      <c r="AU16" s="16"/>
      <c r="AV16" s="17"/>
    </row>
    <row r="17" spans="1:48" x14ac:dyDescent="0.25">
      <c r="A17" s="35"/>
      <c r="B17" s="83">
        <v>2</v>
      </c>
      <c r="C17" s="111">
        <v>2</v>
      </c>
      <c r="D17" s="129" t="s">
        <v>7</v>
      </c>
      <c r="E17" s="130"/>
      <c r="F17" s="131"/>
      <c r="G17" s="132"/>
      <c r="H17" s="132">
        <v>1</v>
      </c>
      <c r="I17" s="133"/>
      <c r="J17" s="132"/>
      <c r="K17" s="132"/>
      <c r="L17" s="132"/>
      <c r="M17" s="132"/>
      <c r="N17" s="132"/>
      <c r="O17" s="134"/>
      <c r="P17" s="132"/>
      <c r="Q17" s="133"/>
      <c r="R17" s="132"/>
      <c r="S17" s="132"/>
      <c r="T17" s="134"/>
      <c r="U17" s="132">
        <v>1</v>
      </c>
      <c r="V17" s="132"/>
      <c r="W17" s="132"/>
      <c r="X17" s="133"/>
      <c r="Y17" s="132"/>
      <c r="Z17" s="132"/>
      <c r="AA17" s="134"/>
      <c r="AB17" s="135">
        <f t="shared" si="34"/>
        <v>2</v>
      </c>
      <c r="AC17" s="121"/>
      <c r="AD17" s="78"/>
      <c r="AE17" s="35"/>
      <c r="AF17" s="53"/>
      <c r="AG17" s="124">
        <f t="shared" si="28"/>
        <v>1</v>
      </c>
      <c r="AH17" s="124">
        <f t="shared" si="16"/>
        <v>0</v>
      </c>
      <c r="AI17" s="124">
        <f t="shared" si="17"/>
        <v>1</v>
      </c>
      <c r="AJ17" s="124"/>
      <c r="AK17" s="125">
        <f t="shared" si="18"/>
        <v>2</v>
      </c>
      <c r="AL17" s="35">
        <f t="shared" si="9"/>
        <v>1</v>
      </c>
      <c r="AM17" s="126">
        <f t="shared" si="10"/>
        <v>0</v>
      </c>
      <c r="AN17" s="127">
        <f t="shared" si="11"/>
        <v>0</v>
      </c>
      <c r="AO17" s="127">
        <f t="shared" si="12"/>
        <v>0</v>
      </c>
      <c r="AP17" s="127">
        <f t="shared" si="13"/>
        <v>0</v>
      </c>
      <c r="AQ17" s="127">
        <f t="shared" si="14"/>
        <v>0</v>
      </c>
      <c r="AR17" s="128">
        <f t="shared" si="15"/>
        <v>0</v>
      </c>
      <c r="AT17" s="15"/>
      <c r="AU17" s="16"/>
      <c r="AV17" s="17"/>
    </row>
    <row r="18" spans="1:48" x14ac:dyDescent="0.25">
      <c r="A18" s="35"/>
      <c r="B18" s="83">
        <v>3</v>
      </c>
      <c r="C18" s="111">
        <v>4</v>
      </c>
      <c r="D18" s="129" t="s">
        <v>8</v>
      </c>
      <c r="E18" s="130"/>
      <c r="F18" s="131"/>
      <c r="G18" s="132"/>
      <c r="H18" s="132"/>
      <c r="I18" s="133"/>
      <c r="J18" s="132"/>
      <c r="K18" s="132"/>
      <c r="L18" s="132"/>
      <c r="M18" s="132"/>
      <c r="N18" s="132"/>
      <c r="O18" s="134"/>
      <c r="P18" s="132"/>
      <c r="Q18" s="133"/>
      <c r="R18" s="132"/>
      <c r="S18" s="132"/>
      <c r="T18" s="134"/>
      <c r="U18" s="132"/>
      <c r="V18" s="132"/>
      <c r="W18" s="132"/>
      <c r="X18" s="133"/>
      <c r="Y18" s="132"/>
      <c r="Z18" s="132"/>
      <c r="AA18" s="134"/>
      <c r="AB18" s="135">
        <f t="shared" si="34"/>
        <v>0</v>
      </c>
      <c r="AC18" s="121" t="s">
        <v>9</v>
      </c>
      <c r="AD18" s="78"/>
      <c r="AE18" s="35">
        <v>1</v>
      </c>
      <c r="AF18" s="53"/>
      <c r="AG18" s="124">
        <f>SUM(D18:Q18)+AE18-AF18</f>
        <v>1</v>
      </c>
      <c r="AH18" s="124">
        <f t="shared" si="16"/>
        <v>0</v>
      </c>
      <c r="AI18" s="124">
        <f t="shared" si="17"/>
        <v>0</v>
      </c>
      <c r="AJ18" s="124"/>
      <c r="AK18" s="125">
        <f t="shared" si="18"/>
        <v>1</v>
      </c>
      <c r="AL18" s="35">
        <f t="shared" si="9"/>
        <v>1</v>
      </c>
      <c r="AM18" s="126">
        <f t="shared" si="10"/>
        <v>0</v>
      </c>
      <c r="AN18" s="127">
        <f t="shared" si="11"/>
        <v>0</v>
      </c>
      <c r="AO18" s="127">
        <f t="shared" si="12"/>
        <v>0</v>
      </c>
      <c r="AP18" s="127">
        <f t="shared" si="13"/>
        <v>0</v>
      </c>
      <c r="AQ18" s="127">
        <f t="shared" si="14"/>
        <v>0</v>
      </c>
      <c r="AR18" s="128">
        <f t="shared" si="15"/>
        <v>0</v>
      </c>
      <c r="AT18" s="15"/>
      <c r="AU18" s="16"/>
      <c r="AV18" s="17"/>
    </row>
    <row r="19" spans="1:48" x14ac:dyDescent="0.25">
      <c r="A19" s="35"/>
      <c r="B19" s="83">
        <v>4</v>
      </c>
      <c r="C19" s="111">
        <v>5</v>
      </c>
      <c r="D19" s="132" t="s">
        <v>10</v>
      </c>
      <c r="E19" s="130"/>
      <c r="F19" s="131"/>
      <c r="G19" s="132"/>
      <c r="H19" s="132"/>
      <c r="I19" s="133"/>
      <c r="J19" s="132"/>
      <c r="K19" s="132"/>
      <c r="L19" s="132"/>
      <c r="M19" s="132"/>
      <c r="N19" s="132"/>
      <c r="O19" s="134"/>
      <c r="P19" s="132"/>
      <c r="Q19" s="133"/>
      <c r="R19" s="132"/>
      <c r="S19" s="132"/>
      <c r="T19" s="134"/>
      <c r="U19" s="132">
        <v>1</v>
      </c>
      <c r="V19" s="132"/>
      <c r="W19" s="132"/>
      <c r="X19" s="133"/>
      <c r="Y19" s="132"/>
      <c r="Z19" s="132"/>
      <c r="AA19" s="134"/>
      <c r="AB19" s="135">
        <f t="shared" si="34"/>
        <v>1</v>
      </c>
      <c r="AC19" s="121"/>
      <c r="AD19" s="78">
        <v>1</v>
      </c>
      <c r="AE19" s="35"/>
      <c r="AF19" s="53"/>
      <c r="AG19" s="124">
        <f t="shared" si="28"/>
        <v>0</v>
      </c>
      <c r="AH19" s="124">
        <f t="shared" si="16"/>
        <v>0</v>
      </c>
      <c r="AI19" s="124">
        <f t="shared" si="17"/>
        <v>1</v>
      </c>
      <c r="AJ19" s="124"/>
      <c r="AK19" s="125">
        <f t="shared" si="18"/>
        <v>1</v>
      </c>
      <c r="AL19" s="35">
        <f t="shared" si="9"/>
        <v>1</v>
      </c>
      <c r="AM19" s="126">
        <f t="shared" si="10"/>
        <v>0</v>
      </c>
      <c r="AN19" s="127">
        <f t="shared" si="11"/>
        <v>0</v>
      </c>
      <c r="AO19" s="127">
        <f t="shared" si="12"/>
        <v>0</v>
      </c>
      <c r="AP19" s="127">
        <f t="shared" si="13"/>
        <v>1</v>
      </c>
      <c r="AQ19" s="127">
        <f t="shared" si="14"/>
        <v>0</v>
      </c>
      <c r="AR19" s="128">
        <f t="shared" si="15"/>
        <v>1</v>
      </c>
      <c r="AT19" s="15"/>
      <c r="AU19" s="16">
        <v>1</v>
      </c>
      <c r="AV19" s="17"/>
    </row>
    <row r="20" spans="1:48" x14ac:dyDescent="0.25">
      <c r="A20" s="35"/>
      <c r="B20" s="83">
        <v>5</v>
      </c>
      <c r="C20" s="111">
        <v>3</v>
      </c>
      <c r="D20" s="129" t="s">
        <v>92</v>
      </c>
      <c r="E20" s="130"/>
      <c r="F20" s="131"/>
      <c r="G20" s="132"/>
      <c r="H20" s="132"/>
      <c r="I20" s="133"/>
      <c r="J20" s="132"/>
      <c r="K20" s="132"/>
      <c r="L20" s="132"/>
      <c r="M20" s="132"/>
      <c r="N20" s="132"/>
      <c r="O20" s="134"/>
      <c r="P20" s="132"/>
      <c r="Q20" s="133"/>
      <c r="R20" s="132"/>
      <c r="S20" s="132"/>
      <c r="T20" s="134"/>
      <c r="U20" s="132"/>
      <c r="V20" s="132"/>
      <c r="W20" s="132"/>
      <c r="X20" s="133"/>
      <c r="Y20" s="132">
        <v>1</v>
      </c>
      <c r="Z20" s="132"/>
      <c r="AA20" s="134"/>
      <c r="AB20" s="135">
        <f t="shared" si="34"/>
        <v>1</v>
      </c>
      <c r="AC20" s="121" t="s">
        <v>93</v>
      </c>
      <c r="AD20" s="78">
        <v>1</v>
      </c>
      <c r="AE20" s="35">
        <v>1</v>
      </c>
      <c r="AF20" s="53"/>
      <c r="AG20" s="124">
        <f>SUM(D20:Q20)+AE20</f>
        <v>1</v>
      </c>
      <c r="AH20" s="124">
        <f t="shared" ref="AH20" si="35">SUM(R20:S20)</f>
        <v>0</v>
      </c>
      <c r="AI20" s="124">
        <f t="shared" ref="AI20" si="36">SUM(T20:AA20)</f>
        <v>1</v>
      </c>
      <c r="AJ20" s="124"/>
      <c r="AK20" s="125">
        <f t="shared" ref="AK20" si="37">SUM(AF20:AJ20)</f>
        <v>2</v>
      </c>
      <c r="AL20" s="35">
        <f t="shared" si="9"/>
        <v>1</v>
      </c>
      <c r="AM20" s="126">
        <f t="shared" ref="AM20" si="38">IF($AD20=1,AF20,0)</f>
        <v>0</v>
      </c>
      <c r="AN20" s="127">
        <f t="shared" ref="AN20" si="39">IF($AD20=1,AG20,0)</f>
        <v>1</v>
      </c>
      <c r="AO20" s="127">
        <f t="shared" ref="AO20" si="40">IF($AD20=1,AH20,0)</f>
        <v>0</v>
      </c>
      <c r="AP20" s="127">
        <f t="shared" ref="AP20" si="41">IF($AD20=1,AI20,0)</f>
        <v>1</v>
      </c>
      <c r="AQ20" s="127">
        <f t="shared" ref="AQ20" si="42">IF($AD20=1,AJ20,0)</f>
        <v>0</v>
      </c>
      <c r="AR20" s="128">
        <f t="shared" ref="AR20" si="43">IF($AD20=1,AK20,0)</f>
        <v>2</v>
      </c>
      <c r="AT20" s="15"/>
      <c r="AU20" s="16"/>
      <c r="AV20" s="17">
        <v>1</v>
      </c>
    </row>
    <row r="21" spans="1:48" x14ac:dyDescent="0.25">
      <c r="A21" s="35"/>
      <c r="B21" s="53">
        <v>6</v>
      </c>
      <c r="C21" s="137">
        <v>6</v>
      </c>
      <c r="D21" s="129" t="s">
        <v>11</v>
      </c>
      <c r="E21" s="138"/>
      <c r="F21" s="139">
        <v>1</v>
      </c>
      <c r="G21" s="140"/>
      <c r="H21" s="140"/>
      <c r="I21" s="141"/>
      <c r="J21" s="142"/>
      <c r="K21" s="140"/>
      <c r="L21" s="140"/>
      <c r="M21" s="140"/>
      <c r="N21" s="140"/>
      <c r="O21" s="142"/>
      <c r="P21" s="140"/>
      <c r="Q21" s="141"/>
      <c r="R21" s="140"/>
      <c r="S21" s="140"/>
      <c r="T21" s="142"/>
      <c r="U21" s="140"/>
      <c r="V21" s="140"/>
      <c r="W21" s="140"/>
      <c r="X21" s="141"/>
      <c r="Y21" s="140"/>
      <c r="Z21" s="140"/>
      <c r="AA21" s="138"/>
      <c r="AB21" s="143">
        <f t="shared" si="34"/>
        <v>1</v>
      </c>
      <c r="AC21" s="144"/>
      <c r="AD21" s="145">
        <v>1</v>
      </c>
      <c r="AE21" s="35"/>
      <c r="AF21" s="146"/>
      <c r="AG21" s="147">
        <f t="shared" si="28"/>
        <v>1</v>
      </c>
      <c r="AH21" s="147">
        <f t="shared" si="16"/>
        <v>0</v>
      </c>
      <c r="AI21" s="147">
        <f t="shared" si="17"/>
        <v>0</v>
      </c>
      <c r="AJ21" s="147"/>
      <c r="AK21" s="148">
        <f t="shared" si="18"/>
        <v>1</v>
      </c>
      <c r="AL21" s="35">
        <f t="shared" si="9"/>
        <v>1</v>
      </c>
      <c r="AM21" s="149">
        <f t="shared" si="10"/>
        <v>0</v>
      </c>
      <c r="AN21" s="150">
        <f t="shared" si="11"/>
        <v>1</v>
      </c>
      <c r="AO21" s="150">
        <f t="shared" si="12"/>
        <v>0</v>
      </c>
      <c r="AP21" s="150">
        <f t="shared" si="13"/>
        <v>0</v>
      </c>
      <c r="AQ21" s="150">
        <f t="shared" si="14"/>
        <v>0</v>
      </c>
      <c r="AR21" s="151">
        <f t="shared" si="15"/>
        <v>1</v>
      </c>
      <c r="AT21" s="31">
        <v>1</v>
      </c>
      <c r="AU21" s="32"/>
      <c r="AV21" s="33"/>
    </row>
    <row r="22" spans="1:48" x14ac:dyDescent="0.25">
      <c r="A22" s="35"/>
      <c r="B22" s="83"/>
      <c r="C22" s="111"/>
      <c r="D22" s="152" t="s">
        <v>83</v>
      </c>
      <c r="E22" s="164">
        <f t="shared" ref="E22:T22" si="44">SUM(E16:E21)</f>
        <v>0</v>
      </c>
      <c r="F22" s="165">
        <f t="shared" si="44"/>
        <v>2</v>
      </c>
      <c r="G22" s="166">
        <f t="shared" si="44"/>
        <v>0</v>
      </c>
      <c r="H22" s="166">
        <f t="shared" si="44"/>
        <v>1</v>
      </c>
      <c r="I22" s="167">
        <f t="shared" si="44"/>
        <v>0</v>
      </c>
      <c r="J22" s="165">
        <f t="shared" si="44"/>
        <v>0</v>
      </c>
      <c r="K22" s="166">
        <f t="shared" si="44"/>
        <v>0</v>
      </c>
      <c r="L22" s="166">
        <f t="shared" si="44"/>
        <v>0</v>
      </c>
      <c r="M22" s="166">
        <f t="shared" si="44"/>
        <v>0</v>
      </c>
      <c r="N22" s="167">
        <f t="shared" si="44"/>
        <v>0</v>
      </c>
      <c r="O22" s="165">
        <f t="shared" si="44"/>
        <v>0</v>
      </c>
      <c r="P22" s="166">
        <f t="shared" si="44"/>
        <v>1</v>
      </c>
      <c r="Q22" s="167">
        <f t="shared" si="44"/>
        <v>0</v>
      </c>
      <c r="R22" s="165">
        <f t="shared" si="44"/>
        <v>0</v>
      </c>
      <c r="S22" s="167">
        <f t="shared" si="44"/>
        <v>0</v>
      </c>
      <c r="T22" s="165">
        <f t="shared" si="44"/>
        <v>0</v>
      </c>
      <c r="U22" s="166">
        <f t="shared" ref="U22" si="45">SUM(U16:U21)</f>
        <v>2</v>
      </c>
      <c r="V22" s="166">
        <f t="shared" ref="V22" si="46">SUM(V16:V21)</f>
        <v>0</v>
      </c>
      <c r="W22" s="166">
        <f t="shared" ref="W22" si="47">SUM(W16:W21)</f>
        <v>0</v>
      </c>
      <c r="X22" s="167">
        <f>SUM(X16:X21)</f>
        <v>0</v>
      </c>
      <c r="Y22" s="165">
        <f>SUM(Y16:Y21)</f>
        <v>1</v>
      </c>
      <c r="Z22" s="167">
        <f>SUM(Z16:Z21)</f>
        <v>0</v>
      </c>
      <c r="AA22" s="164">
        <f>SUM(AA16:AA21)</f>
        <v>0</v>
      </c>
      <c r="AB22" s="164">
        <f>SUM(AB16:AB21)</f>
        <v>7</v>
      </c>
      <c r="AC22" s="168"/>
      <c r="AD22" s="169">
        <f>SUM(AD16:AD21)</f>
        <v>3</v>
      </c>
      <c r="AE22" s="35"/>
      <c r="AF22" s="170">
        <f>SUM(AF16:AF21)</f>
        <v>0</v>
      </c>
      <c r="AG22" s="166">
        <f t="shared" ref="AG22" si="48">SUM(AG16:AG21)</f>
        <v>6</v>
      </c>
      <c r="AH22" s="166">
        <f t="shared" ref="AH22" si="49">SUM(AH16:AH21)</f>
        <v>0</v>
      </c>
      <c r="AI22" s="166">
        <f t="shared" ref="AI22" si="50">SUM(AI16:AI21)</f>
        <v>3</v>
      </c>
      <c r="AJ22" s="166">
        <f t="shared" ref="AJ22:AL22" si="51">SUM(AJ16:AJ21)</f>
        <v>0</v>
      </c>
      <c r="AK22" s="171">
        <f>SUM(AK16:AK21)</f>
        <v>9</v>
      </c>
      <c r="AL22" s="166">
        <f t="shared" si="51"/>
        <v>6</v>
      </c>
      <c r="AM22" s="172">
        <f>SUM(AM16:AM21)</f>
        <v>0</v>
      </c>
      <c r="AN22" s="173">
        <f>SUM(AN16:AN21)</f>
        <v>2</v>
      </c>
      <c r="AO22" s="173">
        <f t="shared" ref="AO22" si="52">SUM(AO16:AO21)</f>
        <v>0</v>
      </c>
      <c r="AP22" s="173">
        <f t="shared" ref="AP22" si="53">SUM(AP16:AP21)</f>
        <v>2</v>
      </c>
      <c r="AQ22" s="173">
        <f t="shared" ref="AQ22" si="54">SUM(AQ16:AQ21)</f>
        <v>0</v>
      </c>
      <c r="AR22" s="174">
        <f>SUM(AR16:AR21)</f>
        <v>4</v>
      </c>
      <c r="AT22" s="18">
        <f>SUM(AT16:AT21)</f>
        <v>1</v>
      </c>
      <c r="AU22" s="19">
        <f t="shared" ref="AU22:AV22" si="55">SUM(AU16:AU21)</f>
        <v>1</v>
      </c>
      <c r="AV22" s="20">
        <f t="shared" si="55"/>
        <v>1</v>
      </c>
    </row>
    <row r="23" spans="1:48" ht="15.75" thickBot="1" x14ac:dyDescent="0.3">
      <c r="A23" s="35"/>
      <c r="B23" s="175">
        <f>+B12+B21</f>
        <v>12</v>
      </c>
      <c r="C23" s="176"/>
      <c r="D23" s="177" t="s">
        <v>12</v>
      </c>
      <c r="E23" s="178">
        <f t="shared" ref="E23:J23" si="56">+E22+E13</f>
        <v>0</v>
      </c>
      <c r="F23" s="179">
        <f t="shared" si="56"/>
        <v>7</v>
      </c>
      <c r="G23" s="180">
        <f t="shared" si="56"/>
        <v>0</v>
      </c>
      <c r="H23" s="180">
        <f t="shared" si="56"/>
        <v>1</v>
      </c>
      <c r="I23" s="180">
        <f t="shared" si="56"/>
        <v>1</v>
      </c>
      <c r="J23" s="179">
        <f t="shared" si="56"/>
        <v>2</v>
      </c>
      <c r="K23" s="180">
        <f t="shared" ref="K23:M23" si="57">+K22+K13</f>
        <v>0</v>
      </c>
      <c r="L23" s="180">
        <f t="shared" si="57"/>
        <v>1</v>
      </c>
      <c r="M23" s="180">
        <f t="shared" si="57"/>
        <v>0</v>
      </c>
      <c r="N23" s="180">
        <f t="shared" ref="N23:T23" si="58">+N22+N13</f>
        <v>0</v>
      </c>
      <c r="O23" s="179">
        <f t="shared" si="58"/>
        <v>0</v>
      </c>
      <c r="P23" s="180">
        <f t="shared" si="58"/>
        <v>3</v>
      </c>
      <c r="Q23" s="180">
        <f t="shared" si="58"/>
        <v>0</v>
      </c>
      <c r="R23" s="179">
        <f t="shared" si="58"/>
        <v>2</v>
      </c>
      <c r="S23" s="180">
        <f t="shared" si="58"/>
        <v>0</v>
      </c>
      <c r="T23" s="179">
        <f t="shared" si="58"/>
        <v>3</v>
      </c>
      <c r="U23" s="180">
        <f t="shared" ref="U23:W23" si="59">+U22+U13</f>
        <v>9</v>
      </c>
      <c r="V23" s="180">
        <f t="shared" si="59"/>
        <v>0</v>
      </c>
      <c r="W23" s="180">
        <f t="shared" si="59"/>
        <v>5</v>
      </c>
      <c r="X23" s="180">
        <f>+X22+X13</f>
        <v>2</v>
      </c>
      <c r="Y23" s="179">
        <f>+Y22+Y13</f>
        <v>4</v>
      </c>
      <c r="Z23" s="180">
        <f>+Z22+Z13</f>
        <v>0</v>
      </c>
      <c r="AA23" s="178">
        <f>+AA22+AA13</f>
        <v>10</v>
      </c>
      <c r="AB23" s="181">
        <f>+AB22+AB13</f>
        <v>50</v>
      </c>
      <c r="AC23" s="182">
        <v>3</v>
      </c>
      <c r="AD23" s="183">
        <f>+AD22+AD13</f>
        <v>9</v>
      </c>
      <c r="AE23" s="184">
        <f>SUM(AE7:AE21)</f>
        <v>3</v>
      </c>
      <c r="AF23" s="185">
        <f>+AF22+AF13</f>
        <v>0</v>
      </c>
      <c r="AG23" s="180">
        <f t="shared" ref="AG23:AJ23" si="60">+AG22+AG13</f>
        <v>18</v>
      </c>
      <c r="AH23" s="180">
        <f t="shared" si="60"/>
        <v>2</v>
      </c>
      <c r="AI23" s="180">
        <f t="shared" si="60"/>
        <v>33</v>
      </c>
      <c r="AJ23" s="180">
        <f t="shared" si="60"/>
        <v>0</v>
      </c>
      <c r="AK23" s="186">
        <f>+AK22+AK13</f>
        <v>53</v>
      </c>
      <c r="AL23" s="187">
        <f>+AL22/B21</f>
        <v>1</v>
      </c>
      <c r="AM23" s="188">
        <f>+AM22+AM13</f>
        <v>0</v>
      </c>
      <c r="AN23" s="189">
        <f>+AN22+AN13</f>
        <v>14</v>
      </c>
      <c r="AO23" s="189">
        <f t="shared" ref="AO23:AQ23" si="61">+AO22+AO13</f>
        <v>2</v>
      </c>
      <c r="AP23" s="189">
        <f t="shared" si="61"/>
        <v>32</v>
      </c>
      <c r="AQ23" s="189">
        <f t="shared" si="61"/>
        <v>0</v>
      </c>
      <c r="AR23" s="190">
        <f>+AR22+AR13</f>
        <v>48</v>
      </c>
      <c r="AT23" s="25">
        <f>+AT22+AT13</f>
        <v>3</v>
      </c>
      <c r="AU23" s="26">
        <f t="shared" ref="AU23:AV23" si="62">+AU22+AU13</f>
        <v>2</v>
      </c>
      <c r="AV23" s="27">
        <f t="shared" si="62"/>
        <v>4</v>
      </c>
    </row>
    <row r="24" spans="1:48" x14ac:dyDescent="0.25">
      <c r="A24" s="35"/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191">
        <f>+AF23/$AK23</f>
        <v>0</v>
      </c>
      <c r="AG24" s="191">
        <f t="shared" ref="AG24:AK24" si="63">+AG23/$AK23</f>
        <v>0.33962264150943394</v>
      </c>
      <c r="AH24" s="191">
        <f t="shared" si="63"/>
        <v>3.7735849056603772E-2</v>
      </c>
      <c r="AI24" s="191">
        <f t="shared" si="63"/>
        <v>0.62264150943396224</v>
      </c>
      <c r="AJ24" s="191">
        <f t="shared" si="63"/>
        <v>0</v>
      </c>
      <c r="AK24" s="191">
        <f t="shared" si="63"/>
        <v>1</v>
      </c>
      <c r="AL24" s="35"/>
      <c r="AM24" s="191">
        <f>+AM23/$AR23</f>
        <v>0</v>
      </c>
      <c r="AN24" s="191">
        <f t="shared" ref="AN24:AR24" si="64">+AN23/$AR23</f>
        <v>0.29166666666666669</v>
      </c>
      <c r="AO24" s="191">
        <f t="shared" si="64"/>
        <v>4.1666666666666664E-2</v>
      </c>
      <c r="AP24" s="191">
        <f t="shared" si="64"/>
        <v>0.66666666666666663</v>
      </c>
      <c r="AQ24" s="191">
        <f t="shared" si="64"/>
        <v>0</v>
      </c>
      <c r="AR24" s="191">
        <f t="shared" si="64"/>
        <v>1</v>
      </c>
    </row>
  </sheetData>
  <mergeCells count="10">
    <mergeCell ref="AC2:AC4"/>
    <mergeCell ref="AD2:AD4"/>
    <mergeCell ref="B2:D2"/>
    <mergeCell ref="F2:I2"/>
    <mergeCell ref="J2:N2"/>
    <mergeCell ref="O2:Q2"/>
    <mergeCell ref="R2:S2"/>
    <mergeCell ref="T2:X2"/>
    <mergeCell ref="Y2:Z2"/>
    <mergeCell ref="C3:C5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8.26. Bev.&amp; Hol - by issuer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2016-11-29T11:28:38Z</dcterms:modified>
</cp:coreProperties>
</file>