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g24-pc3\Dropbox\Thesis\Appendices\New Appendices list\"/>
    </mc:Choice>
  </mc:AlternateContent>
  <bookViews>
    <workbookView xWindow="0" yWindow="0" windowWidth="19200" windowHeight="10665"/>
  </bookViews>
  <sheets>
    <sheet name="Title" sheetId="1" r:id="rId1"/>
    <sheet name="Clay Salts" sheetId="27" r:id="rId2"/>
    <sheet name="RQ2-Tracer 1" sheetId="19" r:id="rId3"/>
    <sheet name="RQ2-Tracer 2" sheetId="20" r:id="rId4"/>
    <sheet name="RQ2-Tracer 3" sheetId="21" r:id="rId5"/>
    <sheet name="RQ2-Tracer 4" sheetId="22" r:id="rId6"/>
    <sheet name="RQ2-Tracer 5" sheetId="15" r:id="rId7"/>
    <sheet name="RQ2-Control 1" sheetId="16" r:id="rId8"/>
    <sheet name="RQ2-Control 2" sheetId="17" r:id="rId9"/>
    <sheet name="RQ2-HOM" sheetId="25" r:id="rId10"/>
    <sheet name="RQ2-HET_1" sheetId="26" r:id="rId11"/>
    <sheet name="RQ2-HET_2" sheetId="13" r:id="rId12"/>
    <sheet name="RQ2-HET_3" sheetId="14" r:id="rId13"/>
    <sheet name="RQ2-HET_4" sheetId="23" r:id="rId14"/>
    <sheet name="RQ2-HET_5" sheetId="24" r:id="rId15"/>
  </sheets>
  <externalReferences>
    <externalReference r:id="rId16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2" i="27" l="1"/>
  <c r="D30" i="27"/>
  <c r="D28" i="27"/>
  <c r="Z27" i="27"/>
  <c r="T27" i="27"/>
  <c r="Z26" i="27"/>
  <c r="T26" i="27"/>
  <c r="D26" i="27"/>
  <c r="U25" i="27"/>
  <c r="O25" i="27"/>
  <c r="U24" i="27"/>
  <c r="O24" i="27"/>
  <c r="D24" i="27"/>
  <c r="V23" i="27"/>
  <c r="V29" i="27" s="1"/>
  <c r="P23" i="27"/>
  <c r="V22" i="27"/>
  <c r="P22" i="27"/>
  <c r="Z18" i="27"/>
  <c r="Y18" i="27"/>
  <c r="Y27" i="27" s="1"/>
  <c r="X18" i="27"/>
  <c r="X27" i="27" s="1"/>
  <c r="W18" i="27"/>
  <c r="W27" i="27" s="1"/>
  <c r="V18" i="27"/>
  <c r="V27" i="27" s="1"/>
  <c r="U18" i="27"/>
  <c r="U27" i="27" s="1"/>
  <c r="T18" i="27"/>
  <c r="S18" i="27"/>
  <c r="AA32" i="27" s="1"/>
  <c r="R18" i="27"/>
  <c r="R27" i="27" s="1"/>
  <c r="Q18" i="27"/>
  <c r="Q27" i="27" s="1"/>
  <c r="P18" i="27"/>
  <c r="P27" i="27" s="1"/>
  <c r="O18" i="27"/>
  <c r="O27" i="27" s="1"/>
  <c r="Z17" i="27"/>
  <c r="Y17" i="27"/>
  <c r="Y26" i="27" s="1"/>
  <c r="X17" i="27"/>
  <c r="X26" i="27" s="1"/>
  <c r="W17" i="27"/>
  <c r="W26" i="27" s="1"/>
  <c r="V17" i="27"/>
  <c r="V26" i="27" s="1"/>
  <c r="U17" i="27"/>
  <c r="U26" i="27" s="1"/>
  <c r="T17" i="27"/>
  <c r="S17" i="27"/>
  <c r="S26" i="27" s="1"/>
  <c r="R17" i="27"/>
  <c r="R26" i="27" s="1"/>
  <c r="Q17" i="27"/>
  <c r="Q26" i="27" s="1"/>
  <c r="P17" i="27"/>
  <c r="P26" i="27" s="1"/>
  <c r="O17" i="27"/>
  <c r="O26" i="27" s="1"/>
  <c r="Z16" i="27"/>
  <c r="Z25" i="27" s="1"/>
  <c r="Y16" i="27"/>
  <c r="Y25" i="27" s="1"/>
  <c r="X16" i="27"/>
  <c r="X25" i="27" s="1"/>
  <c r="W16" i="27"/>
  <c r="W25" i="27" s="1"/>
  <c r="V16" i="27"/>
  <c r="V25" i="27" s="1"/>
  <c r="U16" i="27"/>
  <c r="T16" i="27"/>
  <c r="T25" i="27" s="1"/>
  <c r="S16" i="27"/>
  <c r="S25" i="27" s="1"/>
  <c r="R16" i="27"/>
  <c r="R25" i="27" s="1"/>
  <c r="Q16" i="27"/>
  <c r="Q25" i="27" s="1"/>
  <c r="P16" i="27"/>
  <c r="P25" i="27" s="1"/>
  <c r="O16" i="27"/>
  <c r="Z15" i="27"/>
  <c r="Z24" i="27" s="1"/>
  <c r="Y15" i="27"/>
  <c r="Y24" i="27" s="1"/>
  <c r="X15" i="27"/>
  <c r="X24" i="27" s="1"/>
  <c r="W15" i="27"/>
  <c r="W24" i="27" s="1"/>
  <c r="V15" i="27"/>
  <c r="V24" i="27" s="1"/>
  <c r="U15" i="27"/>
  <c r="T15" i="27"/>
  <c r="T24" i="27" s="1"/>
  <c r="S15" i="27"/>
  <c r="S24" i="27" s="1"/>
  <c r="R15" i="27"/>
  <c r="R24" i="27" s="1"/>
  <c r="Q15" i="27"/>
  <c r="Q24" i="27" s="1"/>
  <c r="P15" i="27"/>
  <c r="P24" i="27" s="1"/>
  <c r="O15" i="27"/>
  <c r="D15" i="27"/>
  <c r="Z14" i="27"/>
  <c r="Z23" i="27" s="1"/>
  <c r="Y14" i="27"/>
  <c r="Y23" i="27" s="1"/>
  <c r="X14" i="27"/>
  <c r="X23" i="27" s="1"/>
  <c r="W14" i="27"/>
  <c r="W23" i="27" s="1"/>
  <c r="V14" i="27"/>
  <c r="U14" i="27"/>
  <c r="U23" i="27" s="1"/>
  <c r="T14" i="27"/>
  <c r="T23" i="27" s="1"/>
  <c r="S14" i="27"/>
  <c r="S23" i="27" s="1"/>
  <c r="R14" i="27"/>
  <c r="R23" i="27" s="1"/>
  <c r="Q14" i="27"/>
  <c r="Q23" i="27" s="1"/>
  <c r="P14" i="27"/>
  <c r="O14" i="27"/>
  <c r="O23" i="27" s="1"/>
  <c r="Z13" i="27"/>
  <c r="Z22" i="27" s="1"/>
  <c r="Y13" i="27"/>
  <c r="Y22" i="27" s="1"/>
  <c r="X13" i="27"/>
  <c r="X22" i="27" s="1"/>
  <c r="W13" i="27"/>
  <c r="W22" i="27" s="1"/>
  <c r="V13" i="27"/>
  <c r="U13" i="27"/>
  <c r="U22" i="27" s="1"/>
  <c r="T13" i="27"/>
  <c r="T22" i="27" s="1"/>
  <c r="S13" i="27"/>
  <c r="S22" i="27" s="1"/>
  <c r="R13" i="27"/>
  <c r="R22" i="27" s="1"/>
  <c r="Q13" i="27"/>
  <c r="Q22" i="27" s="1"/>
  <c r="P13" i="27"/>
  <c r="O13" i="27"/>
  <c r="O22" i="27" s="1"/>
  <c r="D13" i="27"/>
  <c r="D11" i="27"/>
  <c r="D9" i="27"/>
  <c r="D7" i="27"/>
  <c r="W29" i="27" l="1"/>
  <c r="W28" i="27"/>
  <c r="O29" i="27"/>
  <c r="R28" i="27"/>
  <c r="R29" i="27"/>
  <c r="U29" i="27"/>
  <c r="U28" i="27"/>
  <c r="Q29" i="27"/>
  <c r="Q28" i="27"/>
  <c r="P29" i="27"/>
  <c r="P28" i="27"/>
  <c r="Y29" i="27"/>
  <c r="Y28" i="27"/>
  <c r="X29" i="27"/>
  <c r="X28" i="27"/>
  <c r="T29" i="27"/>
  <c r="T28" i="27"/>
  <c r="Z29" i="27"/>
  <c r="Z28" i="27"/>
  <c r="O28" i="27"/>
  <c r="V28" i="27"/>
  <c r="S27" i="27"/>
  <c r="S28" i="27" s="1"/>
  <c r="AA28" i="27" l="1"/>
  <c r="AA31" i="27" s="1"/>
  <c r="S29" i="27"/>
  <c r="Q30" i="25" l="1"/>
  <c r="Q15" i="25"/>
  <c r="G30" i="25"/>
  <c r="G15" i="25"/>
</calcChain>
</file>

<file path=xl/sharedStrings.xml><?xml version="1.0" encoding="utf-8"?>
<sst xmlns="http://schemas.openxmlformats.org/spreadsheetml/2006/main" count="560" uniqueCount="88">
  <si>
    <t>Experiment</t>
  </si>
  <si>
    <t>Major ions</t>
  </si>
  <si>
    <t>NO3</t>
  </si>
  <si>
    <t>Na</t>
  </si>
  <si>
    <t>Cl</t>
  </si>
  <si>
    <t>K</t>
  </si>
  <si>
    <t xml:space="preserve">Voltage </t>
  </si>
  <si>
    <t xml:space="preserve">pH </t>
  </si>
  <si>
    <t>Detail</t>
  </si>
  <si>
    <t>Rep 1</t>
  </si>
  <si>
    <t>Rep 2</t>
  </si>
  <si>
    <t>Nitrate</t>
  </si>
  <si>
    <t>Chloride</t>
  </si>
  <si>
    <t>Sodium</t>
  </si>
  <si>
    <t>x</t>
  </si>
  <si>
    <t>Voltage</t>
  </si>
  <si>
    <t>pH</t>
  </si>
  <si>
    <t>t1</t>
  </si>
  <si>
    <t>t2</t>
  </si>
  <si>
    <t>t3</t>
  </si>
  <si>
    <t>t4</t>
  </si>
  <si>
    <t>t5</t>
  </si>
  <si>
    <t>t6</t>
  </si>
  <si>
    <t>t7</t>
  </si>
  <si>
    <t>t8</t>
  </si>
  <si>
    <t>t9</t>
  </si>
  <si>
    <t>t10</t>
  </si>
  <si>
    <t>t0</t>
  </si>
  <si>
    <t>n.a.</t>
  </si>
  <si>
    <t>RT</t>
  </si>
  <si>
    <t>t3.1</t>
  </si>
  <si>
    <t>Reactor C</t>
  </si>
  <si>
    <t>Reactor D</t>
  </si>
  <si>
    <t>t2.1</t>
  </si>
  <si>
    <t>t4.1</t>
  </si>
  <si>
    <t>sodium</t>
  </si>
  <si>
    <t>Tot MM</t>
  </si>
  <si>
    <t>Tot PP</t>
  </si>
  <si>
    <t>I MM</t>
  </si>
  <si>
    <t>IPP</t>
  </si>
  <si>
    <t>RQ2-Tracer_1</t>
  </si>
  <si>
    <t>RQ2-Tracer_2</t>
  </si>
  <si>
    <t>RQ2-Tracer_3</t>
  </si>
  <si>
    <t>RQ2-Tracer_4</t>
  </si>
  <si>
    <t>RQ2-Tracer_5</t>
  </si>
  <si>
    <t>RQ2-Control_1</t>
  </si>
  <si>
    <t>RQ2-Control_2</t>
  </si>
  <si>
    <t>RQ2-HOM</t>
  </si>
  <si>
    <t>RQ2-HET_1</t>
  </si>
  <si>
    <t>RQ2-HET_2</t>
  </si>
  <si>
    <t>RQ2-HET_3</t>
  </si>
  <si>
    <t>RQ2-HET_4</t>
  </si>
  <si>
    <t>RQ2-HET_5</t>
  </si>
  <si>
    <t>Rep 3</t>
  </si>
  <si>
    <t>Br</t>
  </si>
  <si>
    <t>Total V</t>
  </si>
  <si>
    <t>Total I</t>
  </si>
  <si>
    <t>Bromide</t>
  </si>
  <si>
    <t>Cathode</t>
  </si>
  <si>
    <t>Anode</t>
  </si>
  <si>
    <t>Rep1</t>
  </si>
  <si>
    <t>Rep2</t>
  </si>
  <si>
    <t>Voltage and Current</t>
  </si>
  <si>
    <t>Cath</t>
  </si>
  <si>
    <t>Time</t>
  </si>
  <si>
    <t>Raw data for Chapter 4  - Influence of contrast in material type arranged in series on nitrate electromigration</t>
  </si>
  <si>
    <t>Anions</t>
  </si>
  <si>
    <t>Sulphate</t>
  </si>
  <si>
    <t>Clay (g)</t>
  </si>
  <si>
    <t>Water</t>
  </si>
  <si>
    <t>mL g-1</t>
  </si>
  <si>
    <t>Clay 0</t>
  </si>
  <si>
    <t>A</t>
  </si>
  <si>
    <t>B</t>
  </si>
  <si>
    <t>Clay 1</t>
  </si>
  <si>
    <t>Clay 2</t>
  </si>
  <si>
    <t>Ion Concentration</t>
  </si>
  <si>
    <t>Clay 3</t>
  </si>
  <si>
    <t>Potassium</t>
  </si>
  <si>
    <t>Calcium</t>
  </si>
  <si>
    <t>Clay 4</t>
  </si>
  <si>
    <t>Clay 5</t>
  </si>
  <si>
    <t>Cations</t>
  </si>
  <si>
    <t>mg mg-1 Clay</t>
  </si>
  <si>
    <t>SD</t>
  </si>
  <si>
    <t>Clay is dissolvable</t>
  </si>
  <si>
    <t>mmol g-1 clay</t>
  </si>
  <si>
    <t>Appendix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</si>
</sst>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9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0" fillId="0" borderId="0" xfId="0" applyBorder="1" applyAlignment="1"/>
    <xf numFmtId="0" fontId="1" fillId="0" borderId="1" xfId="0" applyFont="1" applyBorder="1"/>
    <xf numFmtId="0" fontId="0" fillId="0" borderId="1" xfId="0" applyBorder="1"/>
    <xf numFmtId="0" fontId="0" fillId="0" borderId="0" xfId="0" applyBorder="1"/>
    <xf numFmtId="0" fontId="1" fillId="0" borderId="2" xfId="0" applyFont="1" applyBorder="1"/>
    <xf numFmtId="0" fontId="0" fillId="0" borderId="0" xfId="0" applyBorder="1" applyAlignment="1">
      <alignment vertical="center"/>
    </xf>
    <xf numFmtId="0" fontId="3" fillId="0" borderId="1" xfId="0" applyFont="1" applyBorder="1" applyAlignment="1">
      <alignment horizontal="justify" vertical="center" wrapText="1"/>
    </xf>
    <xf numFmtId="0" fontId="0" fillId="0" borderId="0" xfId="0" applyFont="1"/>
    <xf numFmtId="0" fontId="0" fillId="0" borderId="1" xfId="0" applyFont="1" applyBorder="1"/>
    <xf numFmtId="0" fontId="0" fillId="0" borderId="2" xfId="0" applyFont="1" applyBorder="1"/>
    <xf numFmtId="0" fontId="0" fillId="0" borderId="6" xfId="0" applyFont="1" applyBorder="1"/>
    <xf numFmtId="0" fontId="0" fillId="0" borderId="1" xfId="0" applyFont="1" applyFill="1" applyBorder="1"/>
    <xf numFmtId="0" fontId="0" fillId="0" borderId="0" xfId="0" applyFont="1" applyBorder="1"/>
    <xf numFmtId="2" fontId="0" fillId="0" borderId="1" xfId="0" applyNumberFormat="1" applyFont="1" applyFill="1" applyBorder="1"/>
    <xf numFmtId="0" fontId="0" fillId="0" borderId="0" xfId="0" applyFont="1" applyFill="1" applyBorder="1"/>
    <xf numFmtId="0" fontId="0" fillId="0" borderId="3" xfId="0" applyFont="1" applyBorder="1"/>
    <xf numFmtId="0" fontId="0" fillId="0" borderId="6" xfId="0" applyBorder="1"/>
    <xf numFmtId="2" fontId="0" fillId="0" borderId="1" xfId="0" applyNumberFormat="1" applyBorder="1"/>
    <xf numFmtId="2" fontId="0" fillId="0" borderId="0" xfId="0" applyNumberFormat="1"/>
    <xf numFmtId="0" fontId="0" fillId="0" borderId="3" xfId="0" applyFont="1" applyFill="1" applyBorder="1"/>
    <xf numFmtId="2" fontId="0" fillId="0" borderId="6" xfId="0" applyNumberFormat="1" applyFont="1" applyFill="1" applyBorder="1"/>
    <xf numFmtId="0" fontId="0" fillId="0" borderId="2" xfId="0" applyBorder="1"/>
    <xf numFmtId="2" fontId="0" fillId="0" borderId="0" xfId="0" applyNumberFormat="1" applyFont="1"/>
    <xf numFmtId="2" fontId="0" fillId="0" borderId="1" xfId="0" applyNumberFormat="1" applyFont="1" applyBorder="1"/>
    <xf numFmtId="2" fontId="0" fillId="0" borderId="0" xfId="0" applyNumberFormat="1" applyFont="1" applyBorder="1"/>
    <xf numFmtId="2" fontId="0" fillId="0" borderId="8" xfId="0" applyNumberFormat="1" applyFont="1" applyBorder="1"/>
    <xf numFmtId="0" fontId="0" fillId="0" borderId="0" xfId="0" applyBorder="1" applyAlignment="1">
      <alignment horizontal="center"/>
    </xf>
    <xf numFmtId="0" fontId="0" fillId="0" borderId="2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Fill="1" applyBorder="1"/>
    <xf numFmtId="11" fontId="0" fillId="0" borderId="1" xfId="0" applyNumberFormat="1" applyBorder="1"/>
    <xf numFmtId="11" fontId="0" fillId="0" borderId="0" xfId="0" applyNumberFormat="1"/>
    <xf numFmtId="10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errBars>
            <c:errBarType val="both"/>
            <c:errValType val="cust"/>
            <c:noEndCap val="0"/>
            <c:plus>
              <c:numRef>
                <c:f>'[1]Clay Salts'!$O$29:$Z$29</c:f>
                <c:numCache>
                  <c:formatCode>General</c:formatCode>
                  <c:ptCount val="12"/>
                  <c:pt idx="0">
                    <c:v>1.8616086403967925E-6</c:v>
                  </c:pt>
                  <c:pt idx="1">
                    <c:v>1.1490566539376254E-6</c:v>
                  </c:pt>
                  <c:pt idx="2">
                    <c:v>1.0031636168049808E-5</c:v>
                  </c:pt>
                  <c:pt idx="3">
                    <c:v>3.887210787312673E-6</c:v>
                  </c:pt>
                  <c:pt idx="4">
                    <c:v>9.8404263816660292E-5</c:v>
                  </c:pt>
                  <c:pt idx="5">
                    <c:v>5.9300302758485198E-5</c:v>
                  </c:pt>
                  <c:pt idx="6">
                    <c:v>1.1644554291696772E-4</c:v>
                  </c:pt>
                  <c:pt idx="7">
                    <c:v>1.3885054242887342E-4</c:v>
                  </c:pt>
                  <c:pt idx="8">
                    <c:v>1.6772654504697772E-5</c:v>
                  </c:pt>
                  <c:pt idx="9">
                    <c:v>1.5280516273405912E-5</c:v>
                  </c:pt>
                  <c:pt idx="10">
                    <c:v>1.9710854390411394E-6</c:v>
                  </c:pt>
                  <c:pt idx="11">
                    <c:v>1.847728873137236E-6</c:v>
                  </c:pt>
                </c:numCache>
              </c:numRef>
            </c:plus>
            <c:minus>
              <c:numRef>
                <c:f>'[1]Clay Salts'!$O$29:$Z$29</c:f>
                <c:numCache>
                  <c:formatCode>General</c:formatCode>
                  <c:ptCount val="12"/>
                  <c:pt idx="0">
                    <c:v>1.8616086403967925E-6</c:v>
                  </c:pt>
                  <c:pt idx="1">
                    <c:v>1.1490566539376254E-6</c:v>
                  </c:pt>
                  <c:pt idx="2">
                    <c:v>1.0031636168049808E-5</c:v>
                  </c:pt>
                  <c:pt idx="3">
                    <c:v>3.887210787312673E-6</c:v>
                  </c:pt>
                  <c:pt idx="4">
                    <c:v>9.8404263816660292E-5</c:v>
                  </c:pt>
                  <c:pt idx="5">
                    <c:v>5.9300302758485198E-5</c:v>
                  </c:pt>
                  <c:pt idx="6">
                    <c:v>1.1644554291696772E-4</c:v>
                  </c:pt>
                  <c:pt idx="7">
                    <c:v>1.3885054242887342E-4</c:v>
                  </c:pt>
                  <c:pt idx="8">
                    <c:v>1.6772654504697772E-5</c:v>
                  </c:pt>
                  <c:pt idx="9">
                    <c:v>1.5280516273405912E-5</c:v>
                  </c:pt>
                  <c:pt idx="10">
                    <c:v>1.9710854390411394E-6</c:v>
                  </c:pt>
                  <c:pt idx="11">
                    <c:v>1.847728873137236E-6</c:v>
                  </c:pt>
                </c:numCache>
              </c:numRef>
            </c:minus>
            <c:spPr>
              <a:noFill/>
              <a:ln w="9525" cap="flat" cmpd="sng" algn="ctr">
                <a:solidFill>
                  <a:schemeClr val="tx1">
                    <a:lumMod val="65000"/>
                    <a:lumOff val="35000"/>
                  </a:schemeClr>
                </a:solidFill>
                <a:round/>
              </a:ln>
              <a:effectLst/>
            </c:spPr>
          </c:errBars>
          <c:cat>
            <c:multiLvlStrRef>
              <c:f>'[1]Clay Salts'!$O$20:$Z$21</c:f>
              <c:multiLvlStrCache>
                <c:ptCount val="12"/>
                <c:lvl>
                  <c:pt idx="0">
                    <c:v>t1</c:v>
                  </c:pt>
                  <c:pt idx="1">
                    <c:v>t2</c:v>
                  </c:pt>
                  <c:pt idx="2">
                    <c:v>t1</c:v>
                  </c:pt>
                  <c:pt idx="3">
                    <c:v>t2</c:v>
                  </c:pt>
                  <c:pt idx="4">
                    <c:v>t1</c:v>
                  </c:pt>
                  <c:pt idx="5">
                    <c:v>t2</c:v>
                  </c:pt>
                  <c:pt idx="6">
                    <c:v>t1</c:v>
                  </c:pt>
                  <c:pt idx="7">
                    <c:v>t2</c:v>
                  </c:pt>
                  <c:pt idx="8">
                    <c:v>t1</c:v>
                  </c:pt>
                  <c:pt idx="9">
                    <c:v>t2</c:v>
                  </c:pt>
                  <c:pt idx="10">
                    <c:v>t1</c:v>
                  </c:pt>
                  <c:pt idx="11">
                    <c:v>t2</c:v>
                  </c:pt>
                </c:lvl>
                <c:lvl>
                  <c:pt idx="0">
                    <c:v>Nitrate</c:v>
                  </c:pt>
                  <c:pt idx="2">
                    <c:v>Chloride</c:v>
                  </c:pt>
                  <c:pt idx="4">
                    <c:v>Sulphate</c:v>
                  </c:pt>
                  <c:pt idx="6">
                    <c:v>Sodium</c:v>
                  </c:pt>
                  <c:pt idx="8">
                    <c:v>Potassium</c:v>
                  </c:pt>
                  <c:pt idx="10">
                    <c:v>Calcium</c:v>
                  </c:pt>
                </c:lvl>
              </c:multiLvlStrCache>
            </c:multiLvlStrRef>
          </c:cat>
          <c:val>
            <c:numRef>
              <c:f>'[1]Clay Salts'!$O$28:$Z$28</c:f>
              <c:numCache>
                <c:formatCode>General</c:formatCode>
                <c:ptCount val="12"/>
                <c:pt idx="0">
                  <c:v>9.8384500000000006E-6</c:v>
                </c:pt>
                <c:pt idx="1">
                  <c:v>1.05777875E-5</c:v>
                </c:pt>
                <c:pt idx="2">
                  <c:v>2.7619875000000005E-5</c:v>
                </c:pt>
                <c:pt idx="3">
                  <c:v>2.9128999999999998E-5</c:v>
                </c:pt>
                <c:pt idx="4">
                  <c:v>6.0206635500000005E-4</c:v>
                </c:pt>
                <c:pt idx="5">
                  <c:v>6.3270046000000004E-4</c:v>
                </c:pt>
                <c:pt idx="6">
                  <c:v>3.6701081500000002E-4</c:v>
                </c:pt>
                <c:pt idx="7">
                  <c:v>3.8204286499999998E-4</c:v>
                </c:pt>
                <c:pt idx="8">
                  <c:v>3.6719112500000003E-5</c:v>
                </c:pt>
                <c:pt idx="9">
                  <c:v>3.8910493749999997E-5</c:v>
                </c:pt>
                <c:pt idx="10">
                  <c:v>3.52854E-6</c:v>
                </c:pt>
                <c:pt idx="11">
                  <c:v>6.1462349999999988E-6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36033744"/>
        <c:axId val="436032960"/>
      </c:barChart>
      <c:catAx>
        <c:axId val="436033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032960"/>
        <c:crosses val="autoZero"/>
        <c:auto val="1"/>
        <c:lblAlgn val="ctr"/>
        <c:lblOffset val="100"/>
        <c:noMultiLvlLbl val="0"/>
      </c:catAx>
      <c:valAx>
        <c:axId val="43603296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GB"/>
                  <a:t>Dissolved</a:t>
                </a:r>
                <a:r>
                  <a:rPr lang="en-GB" baseline="0"/>
                  <a:t> mass (mg-ion/mg-clay)</a:t>
                </a:r>
                <a:endParaRPr lang="en-GB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6033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142875</xdr:colOff>
      <xdr:row>4</xdr:row>
      <xdr:rowOff>171450</xdr:rowOff>
    </xdr:from>
    <xdr:ext cx="3971925" cy="1470146"/>
    <xdr:sp macro="" textlink="">
      <xdr:nvSpPr>
        <xdr:cNvPr id="2" name="TextBox 1"/>
        <xdr:cNvSpPr txBox="1"/>
      </xdr:nvSpPr>
      <xdr:spPr>
        <a:xfrm>
          <a:off x="6800850" y="1143000"/>
          <a:ext cx="3971925" cy="147014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GB" sz="1100"/>
            <a:t>Distance along sediment chamber</a:t>
          </a:r>
          <a:r>
            <a:rPr lang="en-GB" sz="1100" baseline="0"/>
            <a:t> for concentrations</a:t>
          </a:r>
          <a:r>
            <a:rPr lang="en-GB" sz="1100"/>
            <a:t> given</a:t>
          </a:r>
          <a:r>
            <a:rPr lang="en-GB" sz="1100" baseline="0"/>
            <a:t> as </a:t>
          </a:r>
        </a:p>
        <a:p>
          <a:r>
            <a:rPr lang="en-GB" sz="1100" baseline="0"/>
            <a:t>normalised distance from cathode</a:t>
          </a:r>
        </a:p>
        <a:p>
          <a:r>
            <a:rPr lang="en-GB" sz="1100" baseline="0"/>
            <a:t>Time is given either as the time point designation or the number of hours from the beginning of the experiment</a:t>
          </a:r>
        </a:p>
        <a:p>
          <a:r>
            <a:rPr lang="en-GB" sz="1100" baseline="0"/>
            <a:t>All data from ions given as mg/L</a:t>
          </a:r>
        </a:p>
        <a:p>
          <a:r>
            <a:rPr lang="en-GB" sz="1100" baseline="0"/>
            <a:t>All data given for voltages as V</a:t>
          </a:r>
        </a:p>
        <a:p>
          <a:endParaRPr lang="en-GB" sz="1100" baseline="0"/>
        </a:p>
        <a:p>
          <a:r>
            <a:rPr lang="en-GB" sz="1100" baseline="0"/>
            <a:t>Also include clay salts dissolution test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207818</xdr:colOff>
      <xdr:row>34</xdr:row>
      <xdr:rowOff>69273</xdr:rowOff>
    </xdr:from>
    <xdr:to>
      <xdr:col>7</xdr:col>
      <xdr:colOff>536864</xdr:colOff>
      <xdr:row>48</xdr:row>
      <xdr:rowOff>145473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</xdr:col>
      <xdr:colOff>484909</xdr:colOff>
      <xdr:row>49</xdr:row>
      <xdr:rowOff>51954</xdr:rowOff>
    </xdr:from>
    <xdr:ext cx="2962029" cy="436786"/>
    <xdr:sp macro="" textlink="">
      <xdr:nvSpPr>
        <xdr:cNvPr id="3" name="TextBox 2"/>
        <xdr:cNvSpPr txBox="1"/>
      </xdr:nvSpPr>
      <xdr:spPr>
        <a:xfrm>
          <a:off x="1091045" y="9386454"/>
          <a:ext cx="2962029" cy="436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110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Figure 1 Speswhite kaolin surface adhered salts. </a:t>
          </a:r>
        </a:p>
        <a:p>
          <a:endParaRPr lang="en-GB" sz="1100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24-pc3/Dropbox/RQ%201%20-%20Experimental%20Data/Clay%20adsorption%20and%20dissolution%20test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trate Adsorption"/>
      <sheetName val="Clay Salts"/>
    </sheetNames>
    <sheetDataSet>
      <sheetData sheetId="0"/>
      <sheetData sheetId="1">
        <row r="20">
          <cell r="O20" t="str">
            <v>Nitrate</v>
          </cell>
          <cell r="P20"/>
          <cell r="Q20" t="str">
            <v>Chloride</v>
          </cell>
          <cell r="R20"/>
          <cell r="S20" t="str">
            <v>Sulphate</v>
          </cell>
          <cell r="T20"/>
          <cell r="U20" t="str">
            <v>Sodium</v>
          </cell>
          <cell r="V20"/>
          <cell r="W20" t="str">
            <v>Potassium</v>
          </cell>
          <cell r="X20"/>
          <cell r="Y20" t="str">
            <v>Calcium</v>
          </cell>
          <cell r="Z20"/>
        </row>
        <row r="21">
          <cell r="O21" t="str">
            <v>t1</v>
          </cell>
          <cell r="P21" t="str">
            <v>t2</v>
          </cell>
          <cell r="Q21" t="str">
            <v>t1</v>
          </cell>
          <cell r="R21" t="str">
            <v>t2</v>
          </cell>
          <cell r="S21" t="str">
            <v>t1</v>
          </cell>
          <cell r="T21" t="str">
            <v>t2</v>
          </cell>
          <cell r="U21" t="str">
            <v>t1</v>
          </cell>
          <cell r="V21" t="str">
            <v>t2</v>
          </cell>
          <cell r="W21" t="str">
            <v>t1</v>
          </cell>
          <cell r="X21" t="str">
            <v>t2</v>
          </cell>
          <cell r="Y21" t="str">
            <v>t1</v>
          </cell>
          <cell r="Z21" t="str">
            <v>t2</v>
          </cell>
        </row>
        <row r="28">
          <cell r="O28">
            <v>9.8384500000000006E-6</v>
          </cell>
          <cell r="P28">
            <v>1.05777875E-5</v>
          </cell>
          <cell r="Q28">
            <v>2.7619875000000005E-5</v>
          </cell>
          <cell r="R28">
            <v>2.9128999999999998E-5</v>
          </cell>
          <cell r="S28">
            <v>6.0206635500000005E-4</v>
          </cell>
          <cell r="T28">
            <v>6.3270046000000004E-4</v>
          </cell>
          <cell r="U28">
            <v>3.6701081500000002E-4</v>
          </cell>
          <cell r="V28">
            <v>3.8204286499999998E-4</v>
          </cell>
          <cell r="W28">
            <v>3.6719112500000003E-5</v>
          </cell>
          <cell r="X28">
            <v>3.8910493749999997E-5</v>
          </cell>
          <cell r="Y28">
            <v>3.52854E-6</v>
          </cell>
          <cell r="Z28">
            <v>6.1462349999999988E-6</v>
          </cell>
        </row>
        <row r="29">
          <cell r="O29">
            <v>1.8616086403967925E-6</v>
          </cell>
          <cell r="P29">
            <v>1.1490566539376254E-6</v>
          </cell>
          <cell r="Q29">
            <v>1.0031636168049808E-5</v>
          </cell>
          <cell r="R29">
            <v>3.887210787312673E-6</v>
          </cell>
          <cell r="S29">
            <v>9.8404263816660292E-5</v>
          </cell>
          <cell r="T29">
            <v>5.9300302758485198E-5</v>
          </cell>
          <cell r="U29">
            <v>1.1644554291696772E-4</v>
          </cell>
          <cell r="V29">
            <v>1.3885054242887342E-4</v>
          </cell>
          <cell r="W29">
            <v>1.6772654504697772E-5</v>
          </cell>
          <cell r="X29">
            <v>1.5280516273405912E-5</v>
          </cell>
          <cell r="Y29">
            <v>1.9710854390411394E-6</v>
          </cell>
          <cell r="Z29">
            <v>1.847728873137236E-6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1"/>
  <sheetViews>
    <sheetView tabSelected="1" workbookViewId="0">
      <selection activeCell="O18" sqref="O18"/>
    </sheetView>
  </sheetViews>
  <sheetFormatPr defaultRowHeight="15" x14ac:dyDescent="0.25"/>
  <cols>
    <col min="2" max="2" width="13.85546875" customWidth="1"/>
    <col min="3" max="3" width="12.85546875" bestFit="1" customWidth="1"/>
  </cols>
  <sheetData>
    <row r="1" spans="1:10" ht="23.25" x14ac:dyDescent="0.35">
      <c r="A1" s="1" t="s">
        <v>87</v>
      </c>
    </row>
    <row r="2" spans="1:10" ht="23.25" x14ac:dyDescent="0.35">
      <c r="A2" s="1" t="s">
        <v>65</v>
      </c>
    </row>
    <row r="6" spans="1:10" x14ac:dyDescent="0.25">
      <c r="B6" s="38" t="s">
        <v>0</v>
      </c>
      <c r="C6" s="35" t="s">
        <v>8</v>
      </c>
      <c r="D6" s="39" t="s">
        <v>1</v>
      </c>
      <c r="E6" s="40"/>
      <c r="F6" s="40"/>
      <c r="G6" s="40"/>
      <c r="H6" s="41"/>
      <c r="I6" s="38" t="s">
        <v>6</v>
      </c>
      <c r="J6" s="38" t="s">
        <v>7</v>
      </c>
    </row>
    <row r="7" spans="1:10" x14ac:dyDescent="0.25">
      <c r="B7" s="35"/>
      <c r="C7" s="36"/>
      <c r="D7" s="6" t="s">
        <v>2</v>
      </c>
      <c r="E7" s="6" t="s">
        <v>3</v>
      </c>
      <c r="F7" s="6" t="s">
        <v>4</v>
      </c>
      <c r="G7" s="6" t="s">
        <v>5</v>
      </c>
      <c r="H7" s="6" t="s">
        <v>54</v>
      </c>
      <c r="I7" s="35"/>
      <c r="J7" s="35"/>
    </row>
    <row r="8" spans="1:10" x14ac:dyDescent="0.25">
      <c r="B8" s="8" t="s">
        <v>40</v>
      </c>
      <c r="C8" s="4" t="s">
        <v>9</v>
      </c>
      <c r="D8" s="4"/>
      <c r="E8" s="4"/>
      <c r="F8" s="4"/>
      <c r="G8" s="4"/>
      <c r="H8" s="4" t="s">
        <v>14</v>
      </c>
      <c r="I8" s="4" t="s">
        <v>14</v>
      </c>
      <c r="J8" s="4"/>
    </row>
    <row r="9" spans="1:10" x14ac:dyDescent="0.25">
      <c r="B9" s="8" t="s">
        <v>41</v>
      </c>
      <c r="C9" s="4" t="s">
        <v>9</v>
      </c>
      <c r="D9" s="4"/>
      <c r="E9" s="4"/>
      <c r="F9" s="4"/>
      <c r="G9" s="4"/>
      <c r="H9" s="4" t="s">
        <v>14</v>
      </c>
      <c r="I9" s="4" t="s">
        <v>14</v>
      </c>
      <c r="J9" s="4"/>
    </row>
    <row r="10" spans="1:10" x14ac:dyDescent="0.25">
      <c r="B10" s="8" t="s">
        <v>42</v>
      </c>
      <c r="C10" s="4" t="s">
        <v>9</v>
      </c>
      <c r="D10" s="4"/>
      <c r="E10" s="4"/>
      <c r="F10" s="4"/>
      <c r="G10" s="4"/>
      <c r="H10" s="4" t="s">
        <v>14</v>
      </c>
      <c r="I10" s="4" t="s">
        <v>14</v>
      </c>
      <c r="J10" s="4"/>
    </row>
    <row r="11" spans="1:10" x14ac:dyDescent="0.25">
      <c r="B11" s="8" t="s">
        <v>43</v>
      </c>
      <c r="C11" s="4" t="s">
        <v>9</v>
      </c>
      <c r="D11" s="4"/>
      <c r="E11" s="4"/>
      <c r="F11" s="4"/>
      <c r="G11" s="4"/>
      <c r="H11" s="4" t="s">
        <v>14</v>
      </c>
      <c r="I11" s="4" t="s">
        <v>14</v>
      </c>
      <c r="J11" s="4"/>
    </row>
    <row r="12" spans="1:10" x14ac:dyDescent="0.25">
      <c r="B12" s="8" t="s">
        <v>44</v>
      </c>
      <c r="C12" s="4" t="s">
        <v>9</v>
      </c>
      <c r="D12" s="4"/>
      <c r="E12" s="4"/>
      <c r="F12" s="4"/>
      <c r="G12" s="4"/>
      <c r="H12" s="4" t="s">
        <v>14</v>
      </c>
      <c r="I12" s="4" t="s">
        <v>14</v>
      </c>
      <c r="J12" s="4"/>
    </row>
    <row r="13" spans="1:10" x14ac:dyDescent="0.25">
      <c r="B13" s="8" t="s">
        <v>45</v>
      </c>
      <c r="C13" s="4" t="s">
        <v>9</v>
      </c>
      <c r="D13" s="4"/>
      <c r="E13" s="4" t="s">
        <v>14</v>
      </c>
      <c r="F13" s="4" t="s">
        <v>14</v>
      </c>
      <c r="G13" s="4"/>
      <c r="H13" s="4"/>
      <c r="I13" s="4" t="s">
        <v>14</v>
      </c>
      <c r="J13" s="4" t="s">
        <v>14</v>
      </c>
    </row>
    <row r="14" spans="1:10" x14ac:dyDescent="0.25">
      <c r="B14" s="8" t="s">
        <v>46</v>
      </c>
      <c r="C14" s="4" t="s">
        <v>9</v>
      </c>
      <c r="D14" s="4" t="s">
        <v>14</v>
      </c>
      <c r="E14" s="4"/>
      <c r="F14" s="4"/>
      <c r="G14" s="4"/>
      <c r="H14" s="4"/>
      <c r="I14" s="4"/>
      <c r="J14" s="4"/>
    </row>
    <row r="15" spans="1:10" x14ac:dyDescent="0.25">
      <c r="B15" s="37" t="s">
        <v>47</v>
      </c>
      <c r="C15" s="4" t="s">
        <v>9</v>
      </c>
      <c r="D15" s="4" t="s">
        <v>14</v>
      </c>
      <c r="E15" s="4" t="s">
        <v>14</v>
      </c>
      <c r="F15" s="4" t="s">
        <v>14</v>
      </c>
      <c r="G15" s="4"/>
      <c r="H15" s="4"/>
      <c r="I15" s="4" t="s">
        <v>14</v>
      </c>
      <c r="J15" s="4" t="s">
        <v>14</v>
      </c>
    </row>
    <row r="16" spans="1:10" x14ac:dyDescent="0.25">
      <c r="B16" s="37"/>
      <c r="C16" s="4" t="s">
        <v>10</v>
      </c>
      <c r="D16" s="4" t="s">
        <v>14</v>
      </c>
      <c r="E16" s="4" t="s">
        <v>14</v>
      </c>
      <c r="F16" s="4" t="s">
        <v>14</v>
      </c>
      <c r="G16" s="4"/>
      <c r="H16" s="4"/>
      <c r="I16" s="4" t="s">
        <v>14</v>
      </c>
      <c r="J16" s="4" t="s">
        <v>14</v>
      </c>
    </row>
    <row r="17" spans="2:10" x14ac:dyDescent="0.25">
      <c r="B17" s="37" t="s">
        <v>48</v>
      </c>
      <c r="C17" s="4" t="s">
        <v>9</v>
      </c>
      <c r="D17" s="4" t="s">
        <v>14</v>
      </c>
      <c r="E17" s="4" t="s">
        <v>14</v>
      </c>
      <c r="F17" s="4" t="s">
        <v>14</v>
      </c>
      <c r="G17" s="4"/>
      <c r="H17" s="4"/>
      <c r="I17" s="4" t="s">
        <v>14</v>
      </c>
      <c r="J17" s="4" t="s">
        <v>14</v>
      </c>
    </row>
    <row r="18" spans="2:10" x14ac:dyDescent="0.25">
      <c r="B18" s="37"/>
      <c r="C18" s="4" t="s">
        <v>10</v>
      </c>
      <c r="D18" s="4" t="s">
        <v>14</v>
      </c>
      <c r="E18" s="4" t="s">
        <v>14</v>
      </c>
      <c r="F18" s="4" t="s">
        <v>14</v>
      </c>
      <c r="G18" s="4"/>
      <c r="H18" s="4"/>
      <c r="I18" s="4" t="s">
        <v>14</v>
      </c>
      <c r="J18" s="4" t="s">
        <v>14</v>
      </c>
    </row>
    <row r="19" spans="2:10" x14ac:dyDescent="0.25">
      <c r="B19" s="37"/>
      <c r="C19" s="4" t="s">
        <v>53</v>
      </c>
      <c r="D19" s="4" t="s">
        <v>14</v>
      </c>
      <c r="E19" s="4" t="s">
        <v>14</v>
      </c>
      <c r="F19" s="4" t="s">
        <v>14</v>
      </c>
      <c r="G19" s="4"/>
      <c r="H19" s="4"/>
      <c r="I19" s="4" t="s">
        <v>14</v>
      </c>
      <c r="J19" s="4" t="s">
        <v>14</v>
      </c>
    </row>
    <row r="20" spans="2:10" x14ac:dyDescent="0.25">
      <c r="B20" s="37" t="s">
        <v>49</v>
      </c>
      <c r="C20" s="4" t="s">
        <v>9</v>
      </c>
      <c r="D20" s="4" t="s">
        <v>14</v>
      </c>
      <c r="E20" s="4" t="s">
        <v>14</v>
      </c>
      <c r="F20" s="4" t="s">
        <v>14</v>
      </c>
      <c r="G20" s="4"/>
      <c r="H20" s="4"/>
      <c r="I20" s="4" t="s">
        <v>14</v>
      </c>
      <c r="J20" s="4" t="s">
        <v>14</v>
      </c>
    </row>
    <row r="21" spans="2:10" x14ac:dyDescent="0.25">
      <c r="B21" s="37"/>
      <c r="C21" s="4" t="s">
        <v>10</v>
      </c>
      <c r="D21" s="4" t="s">
        <v>14</v>
      </c>
      <c r="E21" s="4" t="s">
        <v>14</v>
      </c>
      <c r="F21" s="4" t="s">
        <v>14</v>
      </c>
      <c r="G21" s="4"/>
      <c r="H21" s="4"/>
      <c r="I21" s="4" t="s">
        <v>14</v>
      </c>
      <c r="J21" s="4" t="s">
        <v>14</v>
      </c>
    </row>
    <row r="22" spans="2:10" x14ac:dyDescent="0.25">
      <c r="B22" s="8" t="s">
        <v>50</v>
      </c>
      <c r="C22" s="4" t="s">
        <v>9</v>
      </c>
      <c r="D22" s="4" t="s">
        <v>14</v>
      </c>
      <c r="E22" s="4" t="s">
        <v>14</v>
      </c>
      <c r="F22" s="4" t="s">
        <v>14</v>
      </c>
      <c r="G22" s="4"/>
      <c r="H22" s="4"/>
      <c r="I22" s="4" t="s">
        <v>14</v>
      </c>
      <c r="J22" s="4" t="s">
        <v>14</v>
      </c>
    </row>
    <row r="23" spans="2:10" x14ac:dyDescent="0.25">
      <c r="B23" s="8" t="s">
        <v>51</v>
      </c>
      <c r="C23" s="4" t="s">
        <v>9</v>
      </c>
      <c r="D23" s="4" t="s">
        <v>14</v>
      </c>
      <c r="E23" s="4" t="s">
        <v>14</v>
      </c>
      <c r="F23" s="4" t="s">
        <v>14</v>
      </c>
      <c r="G23" s="4"/>
      <c r="H23" s="4"/>
      <c r="I23" s="4" t="s">
        <v>14</v>
      </c>
      <c r="J23" s="4" t="s">
        <v>14</v>
      </c>
    </row>
    <row r="24" spans="2:10" x14ac:dyDescent="0.25">
      <c r="B24" s="8" t="s">
        <v>52</v>
      </c>
      <c r="C24" s="4" t="s">
        <v>9</v>
      </c>
      <c r="D24" s="4" t="s">
        <v>14</v>
      </c>
      <c r="E24" s="4" t="s">
        <v>14</v>
      </c>
      <c r="F24" s="4" t="s">
        <v>14</v>
      </c>
      <c r="G24" s="4"/>
      <c r="H24" s="4"/>
      <c r="I24" s="4" t="s">
        <v>14</v>
      </c>
      <c r="J24" s="4" t="s">
        <v>14</v>
      </c>
    </row>
    <row r="25" spans="2:10" x14ac:dyDescent="0.25">
      <c r="B25" s="2"/>
      <c r="C25" s="7"/>
      <c r="D25" s="5"/>
      <c r="E25" s="5"/>
      <c r="F25" s="5"/>
      <c r="G25" s="5"/>
      <c r="H25" s="5"/>
      <c r="I25" s="5"/>
      <c r="J25" s="5"/>
    </row>
    <row r="26" spans="2:10" x14ac:dyDescent="0.25">
      <c r="B26" s="2"/>
      <c r="C26" s="7"/>
      <c r="D26" s="5"/>
      <c r="E26" s="5"/>
      <c r="F26" s="5"/>
      <c r="G26" s="5"/>
      <c r="H26" s="5"/>
      <c r="I26" s="5"/>
      <c r="J26" s="5"/>
    </row>
    <row r="27" spans="2:10" x14ac:dyDescent="0.25">
      <c r="B27" s="2"/>
      <c r="C27" s="7"/>
      <c r="D27" s="5"/>
      <c r="E27" s="5"/>
      <c r="F27" s="5"/>
      <c r="G27" s="5"/>
      <c r="H27" s="5"/>
      <c r="I27" s="5"/>
      <c r="J27" s="5"/>
    </row>
    <row r="31" spans="2:10" x14ac:dyDescent="0.25">
      <c r="B31" s="2"/>
      <c r="C31" s="2"/>
    </row>
  </sheetData>
  <mergeCells count="8">
    <mergeCell ref="C6:C7"/>
    <mergeCell ref="B20:B21"/>
    <mergeCell ref="J6:J7"/>
    <mergeCell ref="I6:I7"/>
    <mergeCell ref="B6:B7"/>
    <mergeCell ref="B15:B16"/>
    <mergeCell ref="B17:B19"/>
    <mergeCell ref="D6:H6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13"/>
  <sheetViews>
    <sheetView topLeftCell="A25" zoomScale="55" zoomScaleNormal="55" workbookViewId="0">
      <selection activeCell="M35" sqref="M35"/>
    </sheetView>
  </sheetViews>
  <sheetFormatPr defaultRowHeight="15" x14ac:dyDescent="0.25"/>
  <cols>
    <col min="1" max="16384" width="9.140625" style="9"/>
  </cols>
  <sheetData>
    <row r="1" spans="1:17" x14ac:dyDescent="0.25">
      <c r="A1" s="9" t="s">
        <v>11</v>
      </c>
      <c r="N1" s="9" t="s">
        <v>13</v>
      </c>
    </row>
    <row r="2" spans="1:17" x14ac:dyDescent="0.25">
      <c r="A2" s="9" t="s">
        <v>9</v>
      </c>
      <c r="K2" s="9" t="s">
        <v>9</v>
      </c>
    </row>
    <row r="3" spans="1:17" x14ac:dyDescent="0.25">
      <c r="A3" s="10"/>
      <c r="B3" s="10" t="s">
        <v>27</v>
      </c>
      <c r="C3" s="10" t="s">
        <v>17</v>
      </c>
      <c r="D3" s="10" t="s">
        <v>18</v>
      </c>
      <c r="E3" s="10" t="s">
        <v>19</v>
      </c>
      <c r="F3" s="10" t="s">
        <v>20</v>
      </c>
      <c r="G3" s="10" t="s">
        <v>21</v>
      </c>
      <c r="K3" s="10"/>
      <c r="L3" s="10" t="s">
        <v>27</v>
      </c>
      <c r="M3" s="10" t="s">
        <v>17</v>
      </c>
      <c r="N3" s="10" t="s">
        <v>18</v>
      </c>
      <c r="O3" s="10" t="s">
        <v>19</v>
      </c>
      <c r="P3" s="10" t="s">
        <v>20</v>
      </c>
      <c r="Q3" s="10" t="s">
        <v>21</v>
      </c>
    </row>
    <row r="4" spans="1:17" x14ac:dyDescent="0.25">
      <c r="A4" s="22">
        <v>4.1666666666666664E-2</v>
      </c>
      <c r="B4" s="10">
        <v>81.659099999999995</v>
      </c>
      <c r="C4" s="10">
        <v>49.17</v>
      </c>
      <c r="D4" s="10">
        <v>47.670999999999999</v>
      </c>
      <c r="E4" s="10" t="s">
        <v>28</v>
      </c>
      <c r="F4" s="10">
        <v>43.732599999999998</v>
      </c>
      <c r="G4" s="10">
        <v>43.862400000000001</v>
      </c>
      <c r="K4" s="22">
        <v>4.1666666666666664E-2</v>
      </c>
      <c r="L4" s="10">
        <v>141.68360000000001</v>
      </c>
      <c r="M4" s="10">
        <v>188.51410000000001</v>
      </c>
      <c r="N4" s="10">
        <v>220.1943</v>
      </c>
      <c r="O4" s="10">
        <v>0.17899999999999999</v>
      </c>
      <c r="P4" s="10">
        <v>266.67079999999999</v>
      </c>
      <c r="Q4" s="10">
        <v>283.0172</v>
      </c>
    </row>
    <row r="5" spans="1:17" x14ac:dyDescent="0.25">
      <c r="A5" s="22">
        <v>0.13333333333333333</v>
      </c>
      <c r="B5" s="10"/>
      <c r="C5" s="10">
        <v>49.261299999999999</v>
      </c>
      <c r="D5" s="10">
        <v>40.5715</v>
      </c>
      <c r="E5" s="10">
        <v>41.182600000000001</v>
      </c>
      <c r="F5" s="10">
        <v>43.048000000000002</v>
      </c>
      <c r="G5" s="10">
        <v>47.338000000000001</v>
      </c>
      <c r="K5" s="22">
        <v>0.13333333333333333</v>
      </c>
      <c r="L5" s="10">
        <v>144.5805</v>
      </c>
      <c r="M5" s="10">
        <v>222.46809999999999</v>
      </c>
      <c r="N5" s="10">
        <v>259.51060000000001</v>
      </c>
      <c r="O5" s="10">
        <v>261.88589999999999</v>
      </c>
      <c r="P5" s="10">
        <v>346.12869999999998</v>
      </c>
      <c r="Q5" s="10">
        <v>422.96159999999998</v>
      </c>
    </row>
    <row r="6" spans="1:17" x14ac:dyDescent="0.25">
      <c r="A6" s="22">
        <v>0.22500000000000001</v>
      </c>
      <c r="B6" s="10"/>
      <c r="C6" s="10">
        <v>39.056399999999996</v>
      </c>
      <c r="D6" s="10">
        <v>37.967500000000001</v>
      </c>
      <c r="E6" s="10">
        <v>32.090200000000003</v>
      </c>
      <c r="F6" s="10">
        <v>31.957599999999999</v>
      </c>
      <c r="G6" s="10">
        <v>32.58</v>
      </c>
      <c r="K6" s="22">
        <v>0.22500000000000001</v>
      </c>
      <c r="L6" s="10">
        <v>150.5607</v>
      </c>
      <c r="M6" s="10">
        <v>187.60939999999999</v>
      </c>
      <c r="N6" s="10">
        <v>234.17660000000001</v>
      </c>
      <c r="O6" s="10">
        <v>218.0667</v>
      </c>
      <c r="P6" s="10">
        <v>268.67570000000001</v>
      </c>
      <c r="Q6" s="10">
        <v>298.6508</v>
      </c>
    </row>
    <row r="7" spans="1:17" x14ac:dyDescent="0.25">
      <c r="A7" s="22">
        <v>0.31666666666666665</v>
      </c>
      <c r="B7" s="10"/>
      <c r="C7" s="10">
        <v>35.402299999999997</v>
      </c>
      <c r="D7" s="10">
        <v>32.1995</v>
      </c>
      <c r="E7" s="10">
        <v>32.346899999999998</v>
      </c>
      <c r="F7" s="10">
        <v>28.340699999999998</v>
      </c>
      <c r="G7" s="10">
        <v>30.5032</v>
      </c>
      <c r="K7" s="22">
        <v>0.31666666666666665</v>
      </c>
      <c r="L7" s="10">
        <v>153.54079999999999</v>
      </c>
      <c r="M7" s="10">
        <v>175.18709999999999</v>
      </c>
      <c r="N7" s="10">
        <v>47.8005</v>
      </c>
      <c r="O7" s="10">
        <v>210.8682</v>
      </c>
      <c r="P7" s="10">
        <v>250.21029999999999</v>
      </c>
      <c r="Q7" s="10">
        <v>285.52280000000002</v>
      </c>
    </row>
    <row r="8" spans="1:17" x14ac:dyDescent="0.25">
      <c r="A8" s="22">
        <v>0.40833333333333333</v>
      </c>
      <c r="B8" s="10"/>
      <c r="C8" s="10">
        <v>31.591200000000001</v>
      </c>
      <c r="D8" s="10">
        <v>25.1768</v>
      </c>
      <c r="E8" s="10">
        <v>24.849799999999998</v>
      </c>
      <c r="F8" s="10">
        <v>23.031500000000001</v>
      </c>
      <c r="G8" s="10">
        <v>26.7332</v>
      </c>
      <c r="K8" s="22">
        <v>0.40833333333333333</v>
      </c>
      <c r="L8" s="10">
        <v>151.46100000000001</v>
      </c>
      <c r="M8" s="10">
        <v>166.37430000000001</v>
      </c>
      <c r="N8" s="10">
        <v>120.32080000000001</v>
      </c>
      <c r="O8" s="10">
        <v>170.13669999999999</v>
      </c>
      <c r="P8" s="10">
        <v>212.3057</v>
      </c>
      <c r="Q8" s="10">
        <v>263.68920000000003</v>
      </c>
    </row>
    <row r="9" spans="1:17" x14ac:dyDescent="0.25">
      <c r="A9" s="22">
        <v>0.5</v>
      </c>
      <c r="B9" s="10"/>
      <c r="C9" s="10">
        <v>29.389800000000001</v>
      </c>
      <c r="D9" s="10">
        <v>15.765499999999999</v>
      </c>
      <c r="E9" s="10">
        <v>19.949200000000001</v>
      </c>
      <c r="F9" s="10">
        <v>20.9316</v>
      </c>
      <c r="G9" s="10">
        <v>25.140799999999999</v>
      </c>
      <c r="K9" s="22">
        <v>0.5</v>
      </c>
      <c r="L9" s="10">
        <v>151.55449999999999</v>
      </c>
      <c r="M9" s="10">
        <v>130.57310000000001</v>
      </c>
      <c r="N9" s="10">
        <v>89.6678</v>
      </c>
      <c r="O9" s="10">
        <v>137.8451</v>
      </c>
      <c r="P9" s="10">
        <v>192.87899999999999</v>
      </c>
      <c r="Q9" s="10">
        <v>249.19040000000001</v>
      </c>
    </row>
    <row r="10" spans="1:17" x14ac:dyDescent="0.25">
      <c r="A10" s="22">
        <v>0.59166666666666667</v>
      </c>
      <c r="B10" s="10"/>
      <c r="C10" s="10">
        <v>35.9831</v>
      </c>
      <c r="D10" s="10">
        <v>16.721599999999999</v>
      </c>
      <c r="E10" s="10">
        <v>22.5503</v>
      </c>
      <c r="F10" s="10">
        <v>25.390699999999999</v>
      </c>
      <c r="G10" s="10">
        <v>28.494399999999999</v>
      </c>
      <c r="K10" s="22">
        <v>0.59166666666666667</v>
      </c>
      <c r="L10" s="10">
        <v>152.6046</v>
      </c>
      <c r="M10" s="10">
        <v>68.035499999999999</v>
      </c>
      <c r="N10" s="10">
        <v>102.96980000000001</v>
      </c>
      <c r="O10" s="10">
        <v>165.0795</v>
      </c>
      <c r="P10" s="10">
        <v>231.27789999999999</v>
      </c>
      <c r="Q10" s="10">
        <v>303.84199999999998</v>
      </c>
    </row>
    <row r="11" spans="1:17" x14ac:dyDescent="0.25">
      <c r="A11" s="22">
        <v>0.68333333333333335</v>
      </c>
      <c r="B11" s="10"/>
      <c r="C11" s="10">
        <v>52.662700000000001</v>
      </c>
      <c r="D11" s="10">
        <v>21.148700000000002</v>
      </c>
      <c r="E11" s="10">
        <v>24.712700000000002</v>
      </c>
      <c r="F11" s="10">
        <v>28.99</v>
      </c>
      <c r="G11" s="10">
        <v>29.863600000000002</v>
      </c>
      <c r="K11" s="22">
        <v>0.68333333333333335</v>
      </c>
      <c r="L11" s="10">
        <v>151.08799999999999</v>
      </c>
      <c r="M11" s="10">
        <v>18.578700000000001</v>
      </c>
      <c r="N11" s="10">
        <v>138.3595</v>
      </c>
      <c r="O11" s="10">
        <v>198.99889999999999</v>
      </c>
      <c r="P11" s="10">
        <v>264.29419999999999</v>
      </c>
      <c r="Q11" s="10">
        <v>326.90960000000001</v>
      </c>
    </row>
    <row r="12" spans="1:17" x14ac:dyDescent="0.25">
      <c r="A12" s="22">
        <v>0.77500000000000002</v>
      </c>
      <c r="B12" s="10"/>
      <c r="C12" s="10">
        <v>4.5251999999999999</v>
      </c>
      <c r="D12" s="10">
        <v>51.652500000000003</v>
      </c>
      <c r="E12" s="10">
        <v>19.406700000000001</v>
      </c>
      <c r="F12" s="10">
        <v>27.8886</v>
      </c>
      <c r="G12" s="10">
        <v>31.3688</v>
      </c>
      <c r="K12" s="22">
        <v>0.77500000000000002</v>
      </c>
      <c r="L12" s="10">
        <v>145.47139999999999</v>
      </c>
      <c r="M12" s="10">
        <v>116.5057</v>
      </c>
      <c r="N12" s="10">
        <v>260.5745</v>
      </c>
      <c r="O12" s="10">
        <v>170.31870000000001</v>
      </c>
      <c r="P12" s="10">
        <v>266.60449999999997</v>
      </c>
      <c r="Q12" s="10">
        <v>385.82119999999998</v>
      </c>
    </row>
    <row r="13" spans="1:17" x14ac:dyDescent="0.25">
      <c r="A13" s="22">
        <v>0.8666666666666667</v>
      </c>
      <c r="B13" s="10"/>
      <c r="C13" s="10">
        <v>0</v>
      </c>
      <c r="D13" s="10">
        <v>59.917000000000002</v>
      </c>
      <c r="E13" s="10">
        <v>44.162999999999997</v>
      </c>
      <c r="F13" s="10">
        <v>55.599299999999999</v>
      </c>
      <c r="G13" s="10">
        <v>60.919600000000003</v>
      </c>
      <c r="K13" s="22">
        <v>0.8666666666666667</v>
      </c>
      <c r="L13" s="10">
        <v>144.4196</v>
      </c>
      <c r="M13" s="10">
        <v>205.50620000000001</v>
      </c>
      <c r="N13" s="10">
        <v>287.72469999999998</v>
      </c>
      <c r="O13" s="10">
        <v>391.80529999999999</v>
      </c>
      <c r="P13" s="10">
        <v>499.84989999999999</v>
      </c>
      <c r="Q13" s="10">
        <v>644.12239999999997</v>
      </c>
    </row>
    <row r="14" spans="1:17" x14ac:dyDescent="0.25">
      <c r="A14" s="22">
        <v>0.95833333333333337</v>
      </c>
      <c r="B14" s="10"/>
      <c r="C14" s="10">
        <v>0</v>
      </c>
      <c r="D14" s="10">
        <v>29.640899999999998</v>
      </c>
      <c r="E14" s="10">
        <v>75.062200000000004</v>
      </c>
      <c r="F14" s="10">
        <v>119.746</v>
      </c>
      <c r="G14" s="10">
        <v>153.47479999999999</v>
      </c>
      <c r="K14" s="22">
        <v>0.95833333333333337</v>
      </c>
      <c r="L14" s="10">
        <v>136.8896</v>
      </c>
      <c r="M14" s="10">
        <v>410.2833</v>
      </c>
      <c r="N14" s="10">
        <v>513.94330000000002</v>
      </c>
      <c r="O14" s="10">
        <v>815.56399999999996</v>
      </c>
      <c r="P14" s="10">
        <v>1170.7941000000001</v>
      </c>
      <c r="Q14" s="10">
        <v>1444.5436</v>
      </c>
    </row>
    <row r="15" spans="1:17" x14ac:dyDescent="0.25">
      <c r="A15" s="10" t="s">
        <v>29</v>
      </c>
      <c r="B15" s="10">
        <v>107.38979999999999</v>
      </c>
      <c r="C15" s="10">
        <v>106.8372</v>
      </c>
      <c r="D15" s="10">
        <v>105.66800000000001</v>
      </c>
      <c r="E15" s="10">
        <v>107.81829999999999</v>
      </c>
      <c r="F15" s="10">
        <v>108.3694</v>
      </c>
      <c r="G15" s="10">
        <f>25.6371*4</f>
        <v>102.5484</v>
      </c>
      <c r="K15" s="10" t="s">
        <v>29</v>
      </c>
      <c r="L15" s="10">
        <v>145.2174</v>
      </c>
      <c r="M15" s="10">
        <v>169.024</v>
      </c>
      <c r="N15" s="10">
        <v>136.51669999999999</v>
      </c>
      <c r="O15" s="10">
        <v>146.1645</v>
      </c>
      <c r="P15" s="10">
        <v>155.22559999999999</v>
      </c>
      <c r="Q15" s="10">
        <f>41.4865*4</f>
        <v>165.946</v>
      </c>
    </row>
    <row r="17" spans="1:17" x14ac:dyDescent="0.25">
      <c r="A17" s="9" t="s">
        <v>10</v>
      </c>
      <c r="K17" s="9" t="s">
        <v>10</v>
      </c>
    </row>
    <row r="18" spans="1:17" x14ac:dyDescent="0.25">
      <c r="A18" s="10"/>
      <c r="B18" s="10" t="s">
        <v>27</v>
      </c>
      <c r="C18" s="10" t="s">
        <v>17</v>
      </c>
      <c r="D18" s="10" t="s">
        <v>18</v>
      </c>
      <c r="E18" s="10" t="s">
        <v>19</v>
      </c>
      <c r="F18" s="10" t="s">
        <v>20</v>
      </c>
      <c r="G18" s="10" t="s">
        <v>21</v>
      </c>
      <c r="K18" s="10"/>
      <c r="L18" s="10" t="s">
        <v>27</v>
      </c>
      <c r="M18" s="10" t="s">
        <v>17</v>
      </c>
      <c r="N18" s="10" t="s">
        <v>18</v>
      </c>
      <c r="O18" s="10" t="s">
        <v>19</v>
      </c>
      <c r="P18" s="10" t="s">
        <v>20</v>
      </c>
      <c r="Q18" s="10" t="s">
        <v>21</v>
      </c>
    </row>
    <row r="19" spans="1:17" x14ac:dyDescent="0.25">
      <c r="A19" s="22">
        <v>4.1666666666666664E-2</v>
      </c>
      <c r="B19" s="10">
        <v>97.819000000000003</v>
      </c>
      <c r="C19" s="10">
        <v>65.382900000000006</v>
      </c>
      <c r="D19" s="10">
        <v>64.308400000000006</v>
      </c>
      <c r="E19" s="10">
        <v>63.482999999999997</v>
      </c>
      <c r="F19" s="10">
        <v>65.464399999999998</v>
      </c>
      <c r="G19" s="10">
        <v>62.727200000000003</v>
      </c>
      <c r="K19" s="22">
        <v>4.1666666666666664E-2</v>
      </c>
      <c r="L19" s="10">
        <v>144.2106</v>
      </c>
      <c r="M19" s="10">
        <v>194.1326</v>
      </c>
      <c r="N19" s="10">
        <v>224.0735</v>
      </c>
      <c r="O19" s="10">
        <v>213.31280000000001</v>
      </c>
      <c r="P19" s="10">
        <v>244.2654</v>
      </c>
      <c r="Q19" s="10">
        <v>246.76679999999999</v>
      </c>
    </row>
    <row r="20" spans="1:17" x14ac:dyDescent="0.25">
      <c r="A20" s="22">
        <v>0.13333333333333333</v>
      </c>
      <c r="B20" s="10"/>
      <c r="C20" s="10">
        <v>52.231499999999997</v>
      </c>
      <c r="D20" s="10">
        <v>52.244599999999998</v>
      </c>
      <c r="E20" s="10">
        <v>65.988900000000001</v>
      </c>
      <c r="F20" s="10">
        <v>64.0154</v>
      </c>
      <c r="G20" s="10">
        <v>71.912800000000004</v>
      </c>
      <c r="K20" s="22">
        <v>0.13333333333333333</v>
      </c>
      <c r="L20" s="10">
        <v>149.37200000000001</v>
      </c>
      <c r="M20" s="10">
        <v>193.83269999999999</v>
      </c>
      <c r="N20" s="10">
        <v>226.3827</v>
      </c>
      <c r="O20" s="10">
        <v>270.5317</v>
      </c>
      <c r="P20" s="10">
        <v>299.39690000000002</v>
      </c>
      <c r="Q20" s="10">
        <v>352.04480000000001</v>
      </c>
    </row>
    <row r="21" spans="1:17" x14ac:dyDescent="0.25">
      <c r="A21" s="22">
        <v>0.22500000000000001</v>
      </c>
      <c r="B21" s="10"/>
      <c r="C21" s="10">
        <v>47.347999999999999</v>
      </c>
      <c r="D21" s="10">
        <v>47.430199999999999</v>
      </c>
      <c r="E21" s="10">
        <v>55.524299999999997</v>
      </c>
      <c r="F21" s="10">
        <v>64.6233</v>
      </c>
      <c r="G21" s="10">
        <v>66.046400000000006</v>
      </c>
      <c r="K21" s="22">
        <v>0.22500000000000001</v>
      </c>
      <c r="L21" s="10">
        <v>148.28960000000001</v>
      </c>
      <c r="M21" s="10">
        <v>179.7764</v>
      </c>
      <c r="N21" s="10">
        <v>203.65360000000001</v>
      </c>
      <c r="O21" s="10">
        <v>238.10220000000001</v>
      </c>
      <c r="P21" s="10">
        <v>300.36259999999999</v>
      </c>
      <c r="Q21" s="10">
        <v>325.82080000000002</v>
      </c>
    </row>
    <row r="22" spans="1:17" x14ac:dyDescent="0.25">
      <c r="A22" s="22">
        <v>0.31666666666666665</v>
      </c>
      <c r="B22" s="10"/>
      <c r="C22" s="10">
        <v>47.035400000000003</v>
      </c>
      <c r="D22" s="10">
        <v>44.403799999999997</v>
      </c>
      <c r="E22" s="10">
        <v>49.091799999999999</v>
      </c>
      <c r="F22" s="10">
        <v>58.3718</v>
      </c>
      <c r="G22" s="10">
        <v>61.543599999999998</v>
      </c>
      <c r="K22" s="22">
        <v>0.31666666666666665</v>
      </c>
      <c r="L22" s="10">
        <v>149.04920000000001</v>
      </c>
      <c r="M22" s="10">
        <v>178.059</v>
      </c>
      <c r="N22" s="10">
        <v>197.0111</v>
      </c>
      <c r="O22" s="10">
        <v>228.7698</v>
      </c>
      <c r="P22" s="10">
        <v>283.44659999999999</v>
      </c>
      <c r="Q22" s="10">
        <v>315.05560000000003</v>
      </c>
    </row>
    <row r="23" spans="1:17" x14ac:dyDescent="0.25">
      <c r="A23" s="22">
        <v>0.40833333333333333</v>
      </c>
      <c r="B23" s="10"/>
      <c r="C23" s="10">
        <v>41.86</v>
      </c>
      <c r="D23" s="10">
        <v>36.713500000000003</v>
      </c>
      <c r="E23" s="10">
        <v>41.794600000000003</v>
      </c>
      <c r="F23" s="10">
        <v>49.694400000000002</v>
      </c>
      <c r="G23" s="10">
        <v>55.212800000000001</v>
      </c>
      <c r="K23" s="22">
        <v>0.40833333333333333</v>
      </c>
      <c r="L23" s="10">
        <v>152.22319999999999</v>
      </c>
      <c r="M23" s="10">
        <v>157.76750000000001</v>
      </c>
      <c r="N23" s="10">
        <v>169.6028</v>
      </c>
      <c r="O23" s="10">
        <v>198.37710000000001</v>
      </c>
      <c r="P23" s="10">
        <v>251.76769999999999</v>
      </c>
      <c r="Q23" s="10">
        <v>295.61720000000003</v>
      </c>
    </row>
    <row r="24" spans="1:17" x14ac:dyDescent="0.25">
      <c r="A24" s="22">
        <v>0.5</v>
      </c>
      <c r="B24" s="10"/>
      <c r="C24" s="10">
        <v>40.626300000000001</v>
      </c>
      <c r="D24" s="10">
        <v>32.447200000000002</v>
      </c>
      <c r="E24" s="10">
        <v>39.171599999999998</v>
      </c>
      <c r="F24" s="10">
        <v>46.694000000000003</v>
      </c>
      <c r="G24" s="10">
        <v>56.049599999999998</v>
      </c>
      <c r="K24" s="22">
        <v>0.5</v>
      </c>
      <c r="L24" s="10">
        <v>152.38079999999999</v>
      </c>
      <c r="M24" s="10">
        <v>140.57550000000001</v>
      </c>
      <c r="N24" s="10">
        <v>159.9511</v>
      </c>
      <c r="O24" s="10">
        <v>195.85900000000001</v>
      </c>
      <c r="P24" s="10">
        <v>249.22110000000001</v>
      </c>
      <c r="Q24" s="10">
        <v>301.32119999999998</v>
      </c>
    </row>
    <row r="25" spans="1:17" x14ac:dyDescent="0.25">
      <c r="A25" s="22">
        <v>0.59166666666666667</v>
      </c>
      <c r="B25" s="10"/>
      <c r="C25" s="10">
        <v>46.7714</v>
      </c>
      <c r="D25" s="10">
        <v>34.768599999999999</v>
      </c>
      <c r="E25" s="10">
        <v>40.846299999999999</v>
      </c>
      <c r="F25" s="10">
        <v>53.003700000000002</v>
      </c>
      <c r="G25" s="10">
        <v>60.790399999999998</v>
      </c>
      <c r="K25" s="22">
        <v>0.59166666666666667</v>
      </c>
      <c r="L25" s="10">
        <v>152.3075</v>
      </c>
      <c r="M25" s="10">
        <v>147.83690000000001</v>
      </c>
      <c r="N25" s="10">
        <v>172.87540000000001</v>
      </c>
      <c r="O25" s="10">
        <v>217.5677</v>
      </c>
      <c r="P25" s="10">
        <v>283.40789999999998</v>
      </c>
      <c r="Q25" s="10">
        <v>347.55200000000002</v>
      </c>
    </row>
    <row r="26" spans="1:17" x14ac:dyDescent="0.25">
      <c r="A26" s="22">
        <v>0.68333333333333335</v>
      </c>
      <c r="B26" s="10"/>
      <c r="C26" s="10">
        <v>67.7774</v>
      </c>
      <c r="D26" s="10">
        <v>38.398000000000003</v>
      </c>
      <c r="E26" s="10">
        <v>43.1083</v>
      </c>
      <c r="F26" s="10">
        <v>51.401000000000003</v>
      </c>
      <c r="G26" s="10">
        <v>57.538400000000003</v>
      </c>
      <c r="K26" s="22">
        <v>0.68333333333333335</v>
      </c>
      <c r="L26" s="10">
        <v>150.79249999999999</v>
      </c>
      <c r="M26" s="10">
        <v>162.92250000000001</v>
      </c>
      <c r="N26" s="10">
        <v>186.65799999999999</v>
      </c>
      <c r="O26" s="10">
        <v>228.89510000000001</v>
      </c>
      <c r="P26" s="10">
        <v>287.29250000000002</v>
      </c>
      <c r="Q26" s="10">
        <v>337.74520000000001</v>
      </c>
    </row>
    <row r="27" spans="1:17" x14ac:dyDescent="0.25">
      <c r="A27" s="22">
        <v>0.77500000000000002</v>
      </c>
      <c r="B27" s="10"/>
      <c r="C27" s="10">
        <v>25.717199999999998</v>
      </c>
      <c r="D27" s="10">
        <v>39.735900000000001</v>
      </c>
      <c r="E27" s="10">
        <v>41.787399999999998</v>
      </c>
      <c r="F27" s="10">
        <v>52.269300000000001</v>
      </c>
      <c r="G27" s="10">
        <v>60.560400000000001</v>
      </c>
      <c r="K27" s="22">
        <v>0.77500000000000002</v>
      </c>
      <c r="L27" s="10">
        <v>151.47210000000001</v>
      </c>
      <c r="M27" s="10">
        <v>171.0035</v>
      </c>
      <c r="N27" s="10">
        <v>192.57409999999999</v>
      </c>
      <c r="O27" s="10">
        <v>232.5239</v>
      </c>
      <c r="P27" s="10">
        <v>296.12119999999999</v>
      </c>
      <c r="Q27" s="10">
        <v>378.44600000000003</v>
      </c>
    </row>
    <row r="28" spans="1:17" x14ac:dyDescent="0.25">
      <c r="A28" s="22">
        <v>0.8666666666666667</v>
      </c>
      <c r="B28" s="10"/>
      <c r="C28" s="10">
        <v>0</v>
      </c>
      <c r="D28" s="10">
        <v>56.4255</v>
      </c>
      <c r="E28" s="10">
        <v>58.7301</v>
      </c>
      <c r="F28" s="10">
        <v>69.607399999999998</v>
      </c>
      <c r="G28" s="10">
        <v>96.407600000000002</v>
      </c>
      <c r="K28" s="22">
        <v>0.8666666666666667</v>
      </c>
      <c r="L28" s="10">
        <v>149.27510000000001</v>
      </c>
      <c r="M28" s="10">
        <v>207.1414</v>
      </c>
      <c r="N28" s="10">
        <v>269.536</v>
      </c>
      <c r="O28" s="10">
        <v>354.12630000000001</v>
      </c>
      <c r="P28" s="10">
        <v>409.89330000000001</v>
      </c>
      <c r="Q28" s="10">
        <v>583.21159999999998</v>
      </c>
    </row>
    <row r="29" spans="1:17" x14ac:dyDescent="0.25">
      <c r="A29" s="22">
        <v>0.95833333333333337</v>
      </c>
      <c r="B29" s="10"/>
      <c r="C29" s="10">
        <v>0</v>
      </c>
      <c r="D29" s="10">
        <v>38.8489</v>
      </c>
      <c r="E29" s="10">
        <v>87.140600000000006</v>
      </c>
      <c r="F29" s="10">
        <v>143.52850000000001</v>
      </c>
      <c r="G29" s="10">
        <v>195.76</v>
      </c>
      <c r="K29" s="22">
        <v>0.95833333333333337</v>
      </c>
      <c r="L29" s="10">
        <v>148.46899999999999</v>
      </c>
      <c r="M29" s="10">
        <v>369.42619999999999</v>
      </c>
      <c r="N29" s="10">
        <v>509.08100000000002</v>
      </c>
      <c r="O29" s="10">
        <v>777.64800000000002</v>
      </c>
      <c r="P29" s="10">
        <v>1045.1404</v>
      </c>
      <c r="Q29" s="10">
        <v>1280.652</v>
      </c>
    </row>
    <row r="30" spans="1:17" x14ac:dyDescent="0.25">
      <c r="A30" s="10" t="s">
        <v>29</v>
      </c>
      <c r="B30" s="10">
        <v>108.4978</v>
      </c>
      <c r="C30" s="10">
        <v>103.6409</v>
      </c>
      <c r="D30" s="10">
        <v>106.9599</v>
      </c>
      <c r="E30" s="10">
        <v>104.2259</v>
      </c>
      <c r="F30" s="10">
        <v>106.96080000000001</v>
      </c>
      <c r="G30" s="10">
        <f>26.6033*4</f>
        <v>106.4132</v>
      </c>
      <c r="K30" s="10" t="s">
        <v>29</v>
      </c>
      <c r="L30" s="10">
        <v>147.89750000000001</v>
      </c>
      <c r="M30" s="10">
        <v>145.405</v>
      </c>
      <c r="N30" s="10">
        <v>136.52160000000001</v>
      </c>
      <c r="O30" s="10">
        <v>152.96449999999999</v>
      </c>
      <c r="P30" s="10">
        <v>165.52869999999999</v>
      </c>
      <c r="Q30" s="10">
        <f>42.2613*4</f>
        <v>169.04519999999999</v>
      </c>
    </row>
    <row r="32" spans="1:17" x14ac:dyDescent="0.25">
      <c r="A32" s="9" t="s">
        <v>16</v>
      </c>
    </row>
    <row r="33" spans="1:7" x14ac:dyDescent="0.25">
      <c r="A33" s="9" t="s">
        <v>9</v>
      </c>
    </row>
    <row r="34" spans="1:7" x14ac:dyDescent="0.25">
      <c r="A34" s="10"/>
      <c r="B34" s="11" t="s">
        <v>27</v>
      </c>
      <c r="C34" s="11" t="s">
        <v>17</v>
      </c>
      <c r="D34" s="11" t="s">
        <v>18</v>
      </c>
      <c r="E34" s="10" t="s">
        <v>19</v>
      </c>
      <c r="F34" s="10" t="s">
        <v>20</v>
      </c>
      <c r="G34" s="10" t="s">
        <v>21</v>
      </c>
    </row>
    <row r="35" spans="1:7" x14ac:dyDescent="0.25">
      <c r="A35" s="22">
        <v>4.1666666666666664E-2</v>
      </c>
      <c r="B35" s="10">
        <v>211.3708</v>
      </c>
      <c r="C35" s="10">
        <v>333.3066</v>
      </c>
      <c r="D35" s="10">
        <v>382.53559999999999</v>
      </c>
      <c r="E35" s="10" t="s">
        <v>28</v>
      </c>
      <c r="F35" s="10">
        <v>466.952</v>
      </c>
      <c r="G35" s="10">
        <v>117.6562</v>
      </c>
    </row>
    <row r="36" spans="1:7" x14ac:dyDescent="0.25">
      <c r="A36" s="22">
        <v>0.13333333333333333</v>
      </c>
      <c r="B36" s="10">
        <v>207.8229</v>
      </c>
      <c r="C36" s="10">
        <v>325.1798</v>
      </c>
      <c r="D36" s="10">
        <v>357.28559999999999</v>
      </c>
      <c r="E36" s="10">
        <v>370.80509999999998</v>
      </c>
      <c r="F36" s="10">
        <v>460.30399999999997</v>
      </c>
      <c r="G36" s="10">
        <v>123.6474</v>
      </c>
    </row>
    <row r="37" spans="1:7" x14ac:dyDescent="0.25">
      <c r="A37" s="22">
        <v>0.22500000000000001</v>
      </c>
      <c r="B37" s="10">
        <v>209.62010000000001</v>
      </c>
      <c r="C37" s="10">
        <v>244.44210000000001</v>
      </c>
      <c r="D37" s="10">
        <v>315.5822</v>
      </c>
      <c r="E37" s="10">
        <v>301.09769999999997</v>
      </c>
      <c r="F37" s="10">
        <v>344.24779999999998</v>
      </c>
      <c r="G37" s="10">
        <v>88.833699999999993</v>
      </c>
    </row>
    <row r="38" spans="1:7" x14ac:dyDescent="0.25">
      <c r="A38" s="22">
        <v>0.31666666666666665</v>
      </c>
      <c r="B38" s="10">
        <v>211.05879999999999</v>
      </c>
      <c r="C38" s="10">
        <v>203.07730000000001</v>
      </c>
      <c r="D38" s="10">
        <v>264.11989999999997</v>
      </c>
      <c r="E38" s="10">
        <v>291.779</v>
      </c>
      <c r="F38" s="10">
        <v>313.8562</v>
      </c>
      <c r="G38" s="10">
        <v>85.316500000000005</v>
      </c>
    </row>
    <row r="39" spans="1:7" x14ac:dyDescent="0.25">
      <c r="A39" s="22">
        <v>0.40833333333333333</v>
      </c>
      <c r="B39" s="10">
        <v>207.14920000000001</v>
      </c>
      <c r="C39" s="10">
        <v>171.01339999999999</v>
      </c>
      <c r="D39" s="10">
        <v>199.37029999999999</v>
      </c>
      <c r="E39" s="10">
        <v>220.3432</v>
      </c>
      <c r="F39" s="10">
        <v>253.4794</v>
      </c>
      <c r="G39" s="10">
        <v>76.879199999999997</v>
      </c>
    </row>
    <row r="40" spans="1:7" x14ac:dyDescent="0.25">
      <c r="A40" s="22">
        <v>0.5</v>
      </c>
      <c r="B40" s="10">
        <v>206.85669999999999</v>
      </c>
      <c r="C40" s="10">
        <v>135.99770000000001</v>
      </c>
      <c r="D40" s="10">
        <v>118.2004</v>
      </c>
      <c r="E40" s="10">
        <v>164.7355</v>
      </c>
      <c r="F40" s="10">
        <v>224.0719</v>
      </c>
      <c r="G40" s="10">
        <v>71.0899</v>
      </c>
    </row>
    <row r="41" spans="1:7" x14ac:dyDescent="0.25">
      <c r="A41" s="22">
        <v>0.59166666666666667</v>
      </c>
      <c r="B41" s="10">
        <v>208.2886</v>
      </c>
      <c r="C41" s="10">
        <v>147.00389999999999</v>
      </c>
      <c r="D41" s="10">
        <v>122.50830000000001</v>
      </c>
      <c r="E41" s="10">
        <v>192.62209999999999</v>
      </c>
      <c r="F41" s="10">
        <v>269.2629</v>
      </c>
      <c r="G41" s="10">
        <v>80.036500000000004</v>
      </c>
    </row>
    <row r="42" spans="1:7" x14ac:dyDescent="0.25">
      <c r="A42" s="22">
        <v>0.68333333333333335</v>
      </c>
      <c r="B42" s="10">
        <v>208.5746</v>
      </c>
      <c r="C42" s="10">
        <v>169.70670000000001</v>
      </c>
      <c r="D42" s="10">
        <v>151.7647</v>
      </c>
      <c r="E42" s="10">
        <v>221.96940000000001</v>
      </c>
      <c r="F42" s="10">
        <v>293.32389999999998</v>
      </c>
      <c r="G42" s="10">
        <v>86.462599999999995</v>
      </c>
    </row>
    <row r="43" spans="1:7" x14ac:dyDescent="0.25">
      <c r="A43" s="22">
        <v>0.77500000000000002</v>
      </c>
      <c r="B43" s="10">
        <v>207.29179999999999</v>
      </c>
      <c r="C43" s="10">
        <v>577.34180000000003</v>
      </c>
      <c r="D43" s="10">
        <v>334.2747</v>
      </c>
      <c r="E43" s="10">
        <v>173.00129999999999</v>
      </c>
      <c r="F43" s="10">
        <v>271.90120000000002</v>
      </c>
      <c r="G43" s="10">
        <v>90.120599999999996</v>
      </c>
    </row>
    <row r="44" spans="1:7" x14ac:dyDescent="0.25">
      <c r="A44" s="22">
        <v>0.8666666666666667</v>
      </c>
      <c r="B44" s="10">
        <v>200.12350000000001</v>
      </c>
      <c r="C44" s="10">
        <v>323.79820000000001</v>
      </c>
      <c r="D44" s="10">
        <v>353.1857</v>
      </c>
      <c r="E44" s="10">
        <v>393.34300000000002</v>
      </c>
      <c r="F44" s="10">
        <v>503.43130000000002</v>
      </c>
      <c r="G44" s="10">
        <v>155.2047</v>
      </c>
    </row>
    <row r="45" spans="1:7" x14ac:dyDescent="0.25">
      <c r="A45" s="22">
        <v>0.95833333333333337</v>
      </c>
      <c r="B45" s="10">
        <v>208.86250000000001</v>
      </c>
      <c r="C45" s="10">
        <v>374.14210000000003</v>
      </c>
      <c r="D45" s="10">
        <v>554.91420000000005</v>
      </c>
      <c r="E45" s="10">
        <v>848.03970000000004</v>
      </c>
      <c r="F45" s="10">
        <v>1106.9858999999999</v>
      </c>
      <c r="G45" s="10">
        <v>315.49279999999999</v>
      </c>
    </row>
    <row r="46" spans="1:7" x14ac:dyDescent="0.25">
      <c r="A46" s="10" t="s">
        <v>29</v>
      </c>
      <c r="B46" s="10">
        <v>217.0703</v>
      </c>
      <c r="C46" s="10">
        <v>223.8425</v>
      </c>
      <c r="D46" s="10">
        <v>200.3623</v>
      </c>
      <c r="E46" s="10">
        <v>209.66720000000001</v>
      </c>
      <c r="F46" s="10">
        <v>214.97409999999999</v>
      </c>
      <c r="G46" s="10">
        <v>53.499299999999998</v>
      </c>
    </row>
    <row r="48" spans="1:7" x14ac:dyDescent="0.25">
      <c r="A48" s="9" t="s">
        <v>10</v>
      </c>
    </row>
    <row r="49" spans="1:7" x14ac:dyDescent="0.25">
      <c r="A49" s="10"/>
      <c r="B49" s="11" t="s">
        <v>27</v>
      </c>
      <c r="C49" s="11" t="s">
        <v>17</v>
      </c>
      <c r="D49" s="11" t="s">
        <v>18</v>
      </c>
      <c r="E49" s="10" t="s">
        <v>19</v>
      </c>
      <c r="F49" s="10" t="s">
        <v>20</v>
      </c>
      <c r="G49" s="10" t="s">
        <v>21</v>
      </c>
    </row>
    <row r="50" spans="1:7" x14ac:dyDescent="0.25">
      <c r="A50" s="22">
        <v>4.1666666666666664E-2</v>
      </c>
      <c r="B50" s="10">
        <v>213.964</v>
      </c>
      <c r="C50" s="10">
        <v>331.32650000000001</v>
      </c>
      <c r="D50" s="10">
        <v>363.03890000000001</v>
      </c>
      <c r="E50" s="10">
        <v>381.26229999999998</v>
      </c>
      <c r="F50" s="10">
        <v>401.50139999999999</v>
      </c>
      <c r="G50" s="10">
        <v>102.0715</v>
      </c>
    </row>
    <row r="51" spans="1:7" x14ac:dyDescent="0.25">
      <c r="A51" s="22">
        <v>0.13333333333333333</v>
      </c>
      <c r="B51" s="10">
        <v>217.8527</v>
      </c>
      <c r="C51" s="10">
        <v>279.12119999999999</v>
      </c>
      <c r="D51" s="10">
        <v>319.7491</v>
      </c>
      <c r="E51" s="10">
        <v>395.09809999999999</v>
      </c>
      <c r="F51" s="10">
        <v>387.596</v>
      </c>
      <c r="G51" s="10">
        <v>109.6818</v>
      </c>
    </row>
    <row r="52" spans="1:7" x14ac:dyDescent="0.25">
      <c r="A52" s="22">
        <v>0.22500000000000001</v>
      </c>
      <c r="B52" s="10">
        <v>208.1557</v>
      </c>
      <c r="C52" s="10">
        <v>238.8484</v>
      </c>
      <c r="D52" s="10">
        <v>286.25549999999998</v>
      </c>
      <c r="E52" s="10">
        <v>331.99079999999998</v>
      </c>
      <c r="F52" s="10">
        <v>395.58690000000001</v>
      </c>
      <c r="G52" s="10">
        <v>103.4044</v>
      </c>
    </row>
    <row r="53" spans="1:7" x14ac:dyDescent="0.25">
      <c r="A53" s="22">
        <v>0.31666666666666665</v>
      </c>
      <c r="B53" s="10">
        <v>205.62569999999999</v>
      </c>
      <c r="C53" s="10">
        <v>220.37049999999999</v>
      </c>
      <c r="D53" s="10">
        <v>264.6746</v>
      </c>
      <c r="E53" s="10">
        <v>306.5095</v>
      </c>
      <c r="F53" s="10">
        <v>363.69220000000001</v>
      </c>
      <c r="G53" s="10">
        <v>98.471999999999994</v>
      </c>
    </row>
    <row r="54" spans="1:7" x14ac:dyDescent="0.25">
      <c r="A54" s="22">
        <v>0.40833333333333333</v>
      </c>
      <c r="B54" s="10">
        <v>205.32929999999999</v>
      </c>
      <c r="C54" s="10">
        <v>184.08529999999999</v>
      </c>
      <c r="D54" s="10">
        <v>218.53919999999999</v>
      </c>
      <c r="E54" s="10">
        <v>253.57740000000001</v>
      </c>
      <c r="F54" s="10">
        <v>315.75150000000002</v>
      </c>
      <c r="G54" s="10">
        <v>89.381200000000007</v>
      </c>
    </row>
    <row r="55" spans="1:7" x14ac:dyDescent="0.25">
      <c r="A55" s="22">
        <v>0.5</v>
      </c>
      <c r="B55" s="10">
        <v>205.8673</v>
      </c>
      <c r="C55" s="10">
        <v>159.7877</v>
      </c>
      <c r="D55" s="10">
        <v>189.3306</v>
      </c>
      <c r="E55" s="10">
        <v>238.46510000000001</v>
      </c>
      <c r="F55" s="10">
        <v>297.15050000000002</v>
      </c>
      <c r="G55" s="10">
        <v>88.018100000000004</v>
      </c>
    </row>
    <row r="56" spans="1:7" x14ac:dyDescent="0.25">
      <c r="A56" s="22">
        <v>0.59166666666666667</v>
      </c>
      <c r="B56" s="10">
        <v>207.5266</v>
      </c>
      <c r="C56" s="10">
        <v>167.4179</v>
      </c>
      <c r="D56" s="10">
        <v>197.62559999999999</v>
      </c>
      <c r="E56" s="10">
        <v>256.69040000000001</v>
      </c>
      <c r="F56" s="10">
        <v>326.4572</v>
      </c>
      <c r="G56" s="10">
        <v>97.929900000000004</v>
      </c>
    </row>
    <row r="57" spans="1:7" x14ac:dyDescent="0.25">
      <c r="A57" s="22">
        <v>0.68333333333333335</v>
      </c>
      <c r="B57" s="10">
        <v>207.18369999999999</v>
      </c>
      <c r="C57" s="10">
        <v>180.24979999999999</v>
      </c>
      <c r="D57" s="10">
        <v>205.95330000000001</v>
      </c>
      <c r="E57" s="10">
        <v>262.00740000000002</v>
      </c>
      <c r="F57" s="10">
        <v>322.72059999999999</v>
      </c>
      <c r="G57" s="10">
        <v>94.801000000000002</v>
      </c>
    </row>
    <row r="58" spans="1:7" x14ac:dyDescent="0.25">
      <c r="A58" s="22">
        <v>0.77500000000000002</v>
      </c>
      <c r="B58" s="10">
        <v>206.12</v>
      </c>
      <c r="C58" s="10">
        <v>214.9461</v>
      </c>
      <c r="D58" s="10">
        <v>205.6626</v>
      </c>
      <c r="E58" s="10">
        <v>255.91550000000001</v>
      </c>
      <c r="F58" s="10">
        <v>325.09480000000002</v>
      </c>
      <c r="G58" s="10">
        <v>98.008799999999994</v>
      </c>
    </row>
    <row r="59" spans="1:7" x14ac:dyDescent="0.25">
      <c r="A59" s="22">
        <v>0.8666666666666667</v>
      </c>
      <c r="B59" s="10">
        <v>208.46129999999999</v>
      </c>
      <c r="C59" s="10">
        <v>262.89269999999999</v>
      </c>
      <c r="D59" s="10">
        <v>276.73200000000003</v>
      </c>
      <c r="E59" s="10">
        <v>363.69990000000001</v>
      </c>
      <c r="F59" s="10">
        <v>424.69740000000002</v>
      </c>
      <c r="G59" s="10">
        <v>141.26339999999999</v>
      </c>
    </row>
    <row r="60" spans="1:7" x14ac:dyDescent="0.25">
      <c r="A60" s="22">
        <v>0.95833333333333337</v>
      </c>
      <c r="B60" s="10">
        <v>230.5138</v>
      </c>
      <c r="C60" s="10">
        <v>408.2482</v>
      </c>
      <c r="D60" s="10">
        <v>545.798</v>
      </c>
      <c r="E60" s="10">
        <v>774.16039999999998</v>
      </c>
      <c r="F60" s="10">
        <v>1017.6912</v>
      </c>
      <c r="G60" s="10">
        <v>299.35390000000001</v>
      </c>
    </row>
    <row r="61" spans="1:7" x14ac:dyDescent="0.25">
      <c r="A61" s="10" t="s">
        <v>29</v>
      </c>
      <c r="B61" s="10">
        <v>218.5163</v>
      </c>
      <c r="C61" s="10">
        <v>218.3398</v>
      </c>
      <c r="D61" s="10">
        <v>199.16069999999999</v>
      </c>
      <c r="E61" s="10">
        <v>206.81059999999999</v>
      </c>
      <c r="F61" s="10">
        <v>211.50890000000001</v>
      </c>
      <c r="G61" s="10">
        <v>54.558799999999998</v>
      </c>
    </row>
    <row r="63" spans="1:7" x14ac:dyDescent="0.25">
      <c r="A63" s="9" t="s">
        <v>15</v>
      </c>
    </row>
    <row r="64" spans="1:7" x14ac:dyDescent="0.25">
      <c r="A64" s="9" t="s">
        <v>9</v>
      </c>
    </row>
    <row r="65" spans="1:10" x14ac:dyDescent="0.25">
      <c r="A65" s="10"/>
      <c r="B65" s="10">
        <v>0</v>
      </c>
      <c r="C65" s="10">
        <v>24</v>
      </c>
      <c r="D65" s="10">
        <v>48</v>
      </c>
      <c r="E65" s="10">
        <v>72</v>
      </c>
      <c r="F65" s="10">
        <v>96</v>
      </c>
      <c r="G65" s="10">
        <v>120</v>
      </c>
      <c r="H65" s="10">
        <v>144</v>
      </c>
      <c r="I65" s="10">
        <v>168</v>
      </c>
      <c r="J65" s="10">
        <v>192</v>
      </c>
    </row>
    <row r="66" spans="1:10" x14ac:dyDescent="0.25">
      <c r="A66" s="10">
        <v>0</v>
      </c>
      <c r="B66" s="10">
        <v>0</v>
      </c>
      <c r="C66" s="10">
        <v>0</v>
      </c>
      <c r="D66" s="10">
        <v>0</v>
      </c>
      <c r="E66" s="10">
        <v>0</v>
      </c>
      <c r="F66" s="10">
        <v>0</v>
      </c>
      <c r="G66" s="10">
        <v>0</v>
      </c>
      <c r="H66" s="10">
        <v>0</v>
      </c>
      <c r="I66" s="10">
        <v>0</v>
      </c>
      <c r="J66" s="10">
        <v>0</v>
      </c>
    </row>
    <row r="67" spans="1:10" x14ac:dyDescent="0.25">
      <c r="A67" s="10">
        <v>0.22500000000000001</v>
      </c>
      <c r="B67" s="10">
        <v>10.1</v>
      </c>
      <c r="C67" s="10">
        <v>7.6</v>
      </c>
      <c r="D67" s="10">
        <v>6.8</v>
      </c>
      <c r="E67" s="10">
        <v>7</v>
      </c>
      <c r="F67" s="10">
        <v>7</v>
      </c>
      <c r="G67" s="10">
        <v>6.5</v>
      </c>
      <c r="H67" s="10">
        <v>6</v>
      </c>
      <c r="I67" s="10">
        <v>6.8</v>
      </c>
      <c r="J67" s="10">
        <v>6.4</v>
      </c>
    </row>
    <row r="68" spans="1:10" x14ac:dyDescent="0.25">
      <c r="A68" s="10">
        <v>0.40833333333333333</v>
      </c>
      <c r="B68" s="10">
        <v>22.7</v>
      </c>
      <c r="C68" s="10">
        <v>18</v>
      </c>
      <c r="D68" s="10">
        <v>15.9</v>
      </c>
      <c r="E68" s="10">
        <v>15.5</v>
      </c>
      <c r="F68" s="10">
        <v>15.2</v>
      </c>
      <c r="G68" s="10">
        <v>14.4</v>
      </c>
      <c r="H68" s="10">
        <v>13.6</v>
      </c>
      <c r="I68" s="10">
        <v>13.5</v>
      </c>
      <c r="J68" s="10">
        <v>13.3</v>
      </c>
    </row>
    <row r="69" spans="1:10" x14ac:dyDescent="0.25">
      <c r="A69" s="10">
        <v>0.5</v>
      </c>
      <c r="B69" s="10">
        <v>29.4</v>
      </c>
      <c r="C69" s="10">
        <v>24.2</v>
      </c>
      <c r="D69" s="10">
        <v>22.5</v>
      </c>
      <c r="E69" s="10">
        <v>21.7</v>
      </c>
      <c r="F69" s="10">
        <v>20.9</v>
      </c>
      <c r="G69" s="10">
        <v>19.5</v>
      </c>
      <c r="H69" s="10">
        <v>18.2</v>
      </c>
      <c r="I69" s="10">
        <v>18</v>
      </c>
      <c r="J69" s="10">
        <v>17.600000000000001</v>
      </c>
    </row>
    <row r="70" spans="1:10" x14ac:dyDescent="0.25">
      <c r="A70" s="10">
        <v>0.59166666666666667</v>
      </c>
      <c r="B70" s="10">
        <v>35.6</v>
      </c>
      <c r="C70" s="10">
        <v>31.7</v>
      </c>
      <c r="D70" s="10">
        <v>30.9</v>
      </c>
      <c r="E70" s="10">
        <v>28.5</v>
      </c>
      <c r="F70" s="10">
        <v>26.6</v>
      </c>
      <c r="G70" s="10">
        <v>24.6</v>
      </c>
      <c r="H70" s="10">
        <v>23.2</v>
      </c>
      <c r="I70" s="10">
        <v>22.5</v>
      </c>
      <c r="J70" s="10">
        <v>21.5</v>
      </c>
    </row>
    <row r="71" spans="1:10" x14ac:dyDescent="0.25">
      <c r="A71" s="10">
        <v>0.77500000000000002</v>
      </c>
      <c r="B71" s="10">
        <v>47.8</v>
      </c>
      <c r="C71" s="10">
        <v>43.8</v>
      </c>
      <c r="D71" s="10">
        <v>43.7</v>
      </c>
      <c r="E71" s="10">
        <v>39.4</v>
      </c>
      <c r="F71" s="10">
        <v>36.4</v>
      </c>
      <c r="G71" s="10">
        <v>33</v>
      </c>
      <c r="H71" s="10">
        <v>30.6</v>
      </c>
      <c r="I71" s="10">
        <v>29.1</v>
      </c>
      <c r="J71" s="10">
        <v>27.2</v>
      </c>
    </row>
    <row r="72" spans="1:10" x14ac:dyDescent="0.25">
      <c r="A72" s="10">
        <v>1</v>
      </c>
      <c r="B72" s="10">
        <v>60.8</v>
      </c>
      <c r="C72" s="10">
        <v>51.4</v>
      </c>
      <c r="D72" s="10">
        <v>51.9</v>
      </c>
      <c r="E72" s="10">
        <v>48.4</v>
      </c>
      <c r="F72" s="10">
        <v>44</v>
      </c>
      <c r="G72" s="10">
        <v>40</v>
      </c>
      <c r="H72" s="10">
        <v>36.9</v>
      </c>
      <c r="I72" s="10">
        <v>34.9</v>
      </c>
      <c r="J72" s="10">
        <v>32.799999999999997</v>
      </c>
    </row>
    <row r="74" spans="1:10" x14ac:dyDescent="0.25">
      <c r="A74" s="9" t="s">
        <v>10</v>
      </c>
    </row>
    <row r="75" spans="1:10" x14ac:dyDescent="0.25">
      <c r="A75" s="10"/>
      <c r="B75" s="10">
        <v>0</v>
      </c>
      <c r="C75" s="10">
        <v>24</v>
      </c>
      <c r="D75" s="10">
        <v>48</v>
      </c>
      <c r="E75" s="10">
        <v>72</v>
      </c>
      <c r="F75" s="10">
        <v>96</v>
      </c>
      <c r="G75" s="10">
        <v>120</v>
      </c>
      <c r="H75" s="10">
        <v>144</v>
      </c>
      <c r="I75" s="10">
        <v>168</v>
      </c>
      <c r="J75" s="10">
        <v>192</v>
      </c>
    </row>
    <row r="76" spans="1:10" x14ac:dyDescent="0.25">
      <c r="A76" s="10">
        <v>0</v>
      </c>
      <c r="B76" s="10">
        <v>0</v>
      </c>
      <c r="C76" s="10">
        <v>0</v>
      </c>
      <c r="D76" s="10">
        <v>0</v>
      </c>
      <c r="E76" s="10">
        <v>0</v>
      </c>
      <c r="F76" s="10">
        <v>0</v>
      </c>
      <c r="G76" s="10">
        <v>0</v>
      </c>
      <c r="H76" s="10">
        <v>0</v>
      </c>
      <c r="I76" s="10">
        <v>0</v>
      </c>
      <c r="J76" s="10">
        <v>0</v>
      </c>
    </row>
    <row r="77" spans="1:10" x14ac:dyDescent="0.25">
      <c r="A77" s="10">
        <v>0.22500000000000001</v>
      </c>
      <c r="B77" s="10">
        <v>10.5</v>
      </c>
      <c r="C77" s="10">
        <v>8.6999999999999993</v>
      </c>
      <c r="D77" s="10">
        <v>7.9</v>
      </c>
      <c r="E77" s="10">
        <v>7.7</v>
      </c>
      <c r="F77" s="10">
        <v>7.5</v>
      </c>
      <c r="G77" s="10">
        <v>7.4</v>
      </c>
      <c r="H77" s="10">
        <v>6</v>
      </c>
      <c r="I77" s="10">
        <v>6.9</v>
      </c>
      <c r="J77" s="10">
        <v>6.5</v>
      </c>
    </row>
    <row r="78" spans="1:10" x14ac:dyDescent="0.25">
      <c r="A78" s="10">
        <v>0.40833333333333333</v>
      </c>
      <c r="B78" s="10">
        <v>23.5</v>
      </c>
      <c r="C78" s="10">
        <v>20.2</v>
      </c>
      <c r="D78" s="10">
        <v>17.899999999999999</v>
      </c>
      <c r="E78" s="10">
        <v>16.899999999999999</v>
      </c>
      <c r="F78" s="10">
        <v>16.2</v>
      </c>
      <c r="G78" s="10">
        <v>15.7</v>
      </c>
      <c r="H78" s="10">
        <v>14.3</v>
      </c>
      <c r="I78" s="10">
        <v>14.2</v>
      </c>
      <c r="J78" s="10">
        <v>13.4</v>
      </c>
    </row>
    <row r="79" spans="1:10" x14ac:dyDescent="0.25">
      <c r="A79" s="10">
        <v>0.5</v>
      </c>
      <c r="B79" s="10">
        <v>29.6</v>
      </c>
      <c r="C79" s="10">
        <v>26.3</v>
      </c>
      <c r="D79" s="10">
        <v>23.3</v>
      </c>
      <c r="E79" s="10">
        <v>22.1</v>
      </c>
      <c r="F79" s="10">
        <v>20.9</v>
      </c>
      <c r="G79" s="10">
        <v>20</v>
      </c>
      <c r="H79" s="10">
        <v>18.3</v>
      </c>
      <c r="I79" s="10">
        <v>18</v>
      </c>
      <c r="J79" s="10">
        <v>17.3</v>
      </c>
    </row>
    <row r="80" spans="1:10" x14ac:dyDescent="0.25">
      <c r="A80" s="10">
        <v>0.59166666666666667</v>
      </c>
      <c r="B80" s="10">
        <v>35.700000000000003</v>
      </c>
      <c r="C80" s="10">
        <v>33.200000000000003</v>
      </c>
      <c r="D80" s="10">
        <v>29.4</v>
      </c>
      <c r="E80" s="10">
        <v>27.2</v>
      </c>
      <c r="F80" s="10">
        <v>25.7</v>
      </c>
      <c r="G80" s="10">
        <v>24.5</v>
      </c>
      <c r="H80" s="10">
        <v>22.3</v>
      </c>
      <c r="I80" s="10">
        <v>21.6</v>
      </c>
      <c r="J80" s="10">
        <v>20.5</v>
      </c>
    </row>
    <row r="81" spans="1:10" x14ac:dyDescent="0.25">
      <c r="A81" s="10">
        <v>0.77500000000000002</v>
      </c>
      <c r="B81" s="10">
        <v>47.5</v>
      </c>
      <c r="C81" s="10">
        <v>44.8</v>
      </c>
      <c r="D81" s="10">
        <v>40.1</v>
      </c>
      <c r="E81" s="10">
        <v>36.799999999999997</v>
      </c>
      <c r="F81" s="10">
        <v>33.9</v>
      </c>
      <c r="G81" s="10">
        <v>31.9</v>
      </c>
      <c r="H81" s="10">
        <v>29.2</v>
      </c>
      <c r="I81" s="10">
        <v>27.6</v>
      </c>
      <c r="J81" s="10">
        <v>26</v>
      </c>
    </row>
    <row r="82" spans="1:10" x14ac:dyDescent="0.25">
      <c r="A82" s="10">
        <v>1</v>
      </c>
      <c r="B82" s="10">
        <v>60.8</v>
      </c>
      <c r="C82" s="10">
        <v>56.3</v>
      </c>
      <c r="D82" s="10">
        <v>53.3</v>
      </c>
      <c r="E82" s="10">
        <v>51.3</v>
      </c>
      <c r="F82" s="10">
        <v>50.8</v>
      </c>
      <c r="G82" s="10">
        <v>40.6</v>
      </c>
      <c r="H82" s="10">
        <v>39.299999999999997</v>
      </c>
      <c r="I82" s="10">
        <v>39.200000000000003</v>
      </c>
      <c r="J82" s="10">
        <v>38</v>
      </c>
    </row>
    <row r="84" spans="1:10" x14ac:dyDescent="0.25">
      <c r="A84" s="9" t="s">
        <v>16</v>
      </c>
    </row>
    <row r="85" spans="1:10" x14ac:dyDescent="0.25">
      <c r="A85" s="9" t="s">
        <v>9</v>
      </c>
    </row>
    <row r="86" spans="1:10" x14ac:dyDescent="0.25">
      <c r="A86" s="10"/>
      <c r="B86" s="10" t="s">
        <v>27</v>
      </c>
      <c r="C86" s="10" t="s">
        <v>17</v>
      </c>
      <c r="D86" s="10" t="s">
        <v>18</v>
      </c>
      <c r="E86" s="10" t="s">
        <v>19</v>
      </c>
      <c r="F86" s="10" t="s">
        <v>20</v>
      </c>
      <c r="G86" s="10" t="s">
        <v>21</v>
      </c>
    </row>
    <row r="87" spans="1:10" x14ac:dyDescent="0.25">
      <c r="A87" s="22">
        <v>4.1666666666666664E-2</v>
      </c>
      <c r="B87" s="10">
        <v>8.3000000000000007</v>
      </c>
      <c r="C87" s="10">
        <v>7.7</v>
      </c>
      <c r="D87" s="10">
        <v>7.7</v>
      </c>
      <c r="E87" s="10">
        <v>8.5</v>
      </c>
      <c r="F87" s="10">
        <v>7.9</v>
      </c>
      <c r="G87" s="10">
        <v>9.5</v>
      </c>
    </row>
    <row r="88" spans="1:10" x14ac:dyDescent="0.25">
      <c r="A88" s="22">
        <v>0.13333333333333333</v>
      </c>
      <c r="B88" s="10">
        <v>8.1999999999999993</v>
      </c>
      <c r="C88" s="10">
        <v>8</v>
      </c>
      <c r="D88" s="10">
        <v>7.7</v>
      </c>
      <c r="E88" s="10">
        <v>9.8000000000000007</v>
      </c>
      <c r="F88" s="10">
        <v>8.5</v>
      </c>
      <c r="G88" s="10">
        <v>10.9</v>
      </c>
    </row>
    <row r="89" spans="1:10" x14ac:dyDescent="0.25">
      <c r="A89" s="22">
        <v>0.22500000000000001</v>
      </c>
      <c r="B89" s="10">
        <v>8.4</v>
      </c>
      <c r="C89" s="10">
        <v>8.3000000000000007</v>
      </c>
      <c r="D89" s="10">
        <v>8</v>
      </c>
      <c r="E89" s="10">
        <v>10</v>
      </c>
      <c r="F89" s="10">
        <v>8.6</v>
      </c>
      <c r="G89" s="10">
        <v>10.3</v>
      </c>
    </row>
    <row r="90" spans="1:10" x14ac:dyDescent="0.25">
      <c r="A90" s="22">
        <v>0.31666666666666665</v>
      </c>
      <c r="B90" s="10">
        <v>8.4</v>
      </c>
      <c r="C90" s="10">
        <v>8.5</v>
      </c>
      <c r="D90" s="10">
        <v>7.9</v>
      </c>
      <c r="E90" s="10">
        <v>10.1</v>
      </c>
      <c r="F90" s="10">
        <v>8.6999999999999993</v>
      </c>
      <c r="G90" s="10">
        <v>10.199999999999999</v>
      </c>
    </row>
    <row r="91" spans="1:10" x14ac:dyDescent="0.25">
      <c r="A91" s="22">
        <v>0.40833333333333333</v>
      </c>
      <c r="B91" s="10">
        <v>9.6999999999999993</v>
      </c>
      <c r="C91" s="10">
        <v>8.6</v>
      </c>
      <c r="D91" s="10">
        <v>8.1</v>
      </c>
      <c r="E91" s="10">
        <v>10.1</v>
      </c>
      <c r="F91" s="10">
        <v>8.6999999999999993</v>
      </c>
      <c r="G91" s="10">
        <v>9.3000000000000007</v>
      </c>
    </row>
    <row r="92" spans="1:10" x14ac:dyDescent="0.25">
      <c r="A92" s="22">
        <v>0.5</v>
      </c>
      <c r="B92" s="10">
        <v>8.6999999999999993</v>
      </c>
      <c r="C92" s="10">
        <v>8.6</v>
      </c>
      <c r="D92" s="10">
        <v>8.1999999999999993</v>
      </c>
      <c r="E92" s="10">
        <v>9.9</v>
      </c>
      <c r="F92" s="10">
        <v>8.6999999999999993</v>
      </c>
      <c r="G92" s="10">
        <v>9</v>
      </c>
    </row>
    <row r="93" spans="1:10" x14ac:dyDescent="0.25">
      <c r="A93" s="22">
        <v>0.59166666666666667</v>
      </c>
      <c r="B93" s="10">
        <v>8.6</v>
      </c>
      <c r="C93" s="10">
        <v>8.6</v>
      </c>
      <c r="D93" s="10">
        <v>8.1999999999999993</v>
      </c>
      <c r="E93" s="10">
        <v>10</v>
      </c>
      <c r="F93" s="10">
        <v>8.6999999999999993</v>
      </c>
      <c r="G93" s="10">
        <v>10.1</v>
      </c>
    </row>
    <row r="94" spans="1:10" x14ac:dyDescent="0.25">
      <c r="A94" s="22">
        <v>0.68333333333333335</v>
      </c>
      <c r="B94" s="10">
        <v>8.5</v>
      </c>
      <c r="C94" s="10">
        <v>8.4</v>
      </c>
      <c r="D94" s="10">
        <v>8.3000000000000007</v>
      </c>
      <c r="E94" s="10">
        <v>10.1</v>
      </c>
      <c r="F94" s="10">
        <v>8.8000000000000007</v>
      </c>
      <c r="G94" s="10">
        <v>9.4</v>
      </c>
    </row>
    <row r="95" spans="1:10" x14ac:dyDescent="0.25">
      <c r="A95" s="22">
        <v>0.77500000000000002</v>
      </c>
      <c r="B95" s="10">
        <v>8.4</v>
      </c>
      <c r="C95" s="10">
        <v>3.8</v>
      </c>
      <c r="D95" s="10">
        <v>8.1999999999999993</v>
      </c>
      <c r="E95" s="10">
        <v>9.9</v>
      </c>
      <c r="F95" s="10">
        <v>8.8000000000000007</v>
      </c>
      <c r="G95" s="10">
        <v>10.199999999999999</v>
      </c>
    </row>
    <row r="96" spans="1:10" x14ac:dyDescent="0.25">
      <c r="A96" s="22">
        <v>0.8666666666666667</v>
      </c>
      <c r="B96" s="10">
        <v>8.4</v>
      </c>
      <c r="C96" s="10">
        <v>3.7</v>
      </c>
      <c r="D96" s="10">
        <v>8.1999999999999993</v>
      </c>
      <c r="E96" s="10">
        <v>9.8000000000000007</v>
      </c>
      <c r="F96" s="10">
        <v>10.4</v>
      </c>
      <c r="G96" s="10">
        <v>10.199999999999999</v>
      </c>
    </row>
    <row r="97" spans="1:7" x14ac:dyDescent="0.25">
      <c r="A97" s="22">
        <v>0.95833333333333337</v>
      </c>
      <c r="B97" s="10">
        <v>7.1</v>
      </c>
      <c r="C97" s="10">
        <v>8.9</v>
      </c>
      <c r="D97" s="10">
        <v>8.6</v>
      </c>
      <c r="E97" s="10">
        <v>9.1999999999999993</v>
      </c>
      <c r="F97" s="10">
        <v>9.1999999999999993</v>
      </c>
      <c r="G97" s="10">
        <v>7.5</v>
      </c>
    </row>
    <row r="98" spans="1:7" x14ac:dyDescent="0.25">
      <c r="A98" s="10" t="s">
        <v>29</v>
      </c>
      <c r="B98" s="10">
        <v>7.3</v>
      </c>
      <c r="C98" s="10">
        <v>7</v>
      </c>
      <c r="D98" s="10">
        <v>8.6999999999999993</v>
      </c>
      <c r="E98" s="10">
        <v>8.6</v>
      </c>
      <c r="F98" s="10">
        <v>9</v>
      </c>
      <c r="G98" s="10">
        <v>8.1</v>
      </c>
    </row>
    <row r="100" spans="1:7" x14ac:dyDescent="0.25">
      <c r="A100" s="9" t="s">
        <v>10</v>
      </c>
    </row>
    <row r="101" spans="1:7" x14ac:dyDescent="0.25">
      <c r="A101" s="10"/>
      <c r="B101" s="10" t="s">
        <v>27</v>
      </c>
      <c r="C101" s="10" t="s">
        <v>17</v>
      </c>
      <c r="D101" s="10" t="s">
        <v>18</v>
      </c>
      <c r="E101" s="10" t="s">
        <v>19</v>
      </c>
      <c r="F101" s="10" t="s">
        <v>20</v>
      </c>
      <c r="G101" s="10" t="s">
        <v>21</v>
      </c>
    </row>
    <row r="102" spans="1:7" x14ac:dyDescent="0.25">
      <c r="A102" s="22">
        <v>4.1666666666666664E-2</v>
      </c>
      <c r="B102" s="10">
        <v>8.6</v>
      </c>
      <c r="C102" s="10">
        <v>7.2</v>
      </c>
      <c r="D102" s="10">
        <v>7.6</v>
      </c>
      <c r="E102" s="10">
        <v>6.3</v>
      </c>
      <c r="F102" s="10">
        <v>6.7</v>
      </c>
      <c r="G102" s="10">
        <v>5.0999999999999996</v>
      </c>
    </row>
    <row r="103" spans="1:7" x14ac:dyDescent="0.25">
      <c r="A103" s="22">
        <v>0.13333333333333333</v>
      </c>
      <c r="B103" s="10">
        <v>8</v>
      </c>
      <c r="C103" s="10">
        <v>7.5</v>
      </c>
      <c r="D103" s="10">
        <v>7.8</v>
      </c>
      <c r="E103" s="10">
        <v>9.6</v>
      </c>
      <c r="F103" s="10">
        <v>7.7</v>
      </c>
      <c r="G103" s="10">
        <v>7.6</v>
      </c>
    </row>
    <row r="104" spans="1:7" x14ac:dyDescent="0.25">
      <c r="A104" s="22">
        <v>0.22500000000000001</v>
      </c>
      <c r="B104" s="10">
        <v>8.1999999999999993</v>
      </c>
      <c r="C104" s="10">
        <v>7.8</v>
      </c>
      <c r="D104" s="10">
        <v>7.9</v>
      </c>
      <c r="E104" s="10">
        <v>10</v>
      </c>
      <c r="F104" s="10">
        <v>8.1999999999999993</v>
      </c>
      <c r="G104" s="10">
        <v>8.1999999999999993</v>
      </c>
    </row>
    <row r="105" spans="1:7" x14ac:dyDescent="0.25">
      <c r="A105" s="22">
        <v>0.31666666666666665</v>
      </c>
      <c r="B105" s="10">
        <v>8.4</v>
      </c>
      <c r="C105" s="10">
        <v>8.1</v>
      </c>
      <c r="D105" s="10">
        <v>8</v>
      </c>
      <c r="E105" s="10">
        <v>9.1999999999999993</v>
      </c>
      <c r="F105" s="10">
        <v>10</v>
      </c>
      <c r="G105" s="10">
        <v>8.5</v>
      </c>
    </row>
    <row r="106" spans="1:7" x14ac:dyDescent="0.25">
      <c r="A106" s="22">
        <v>0.40833333333333333</v>
      </c>
      <c r="B106" s="10">
        <v>8.4</v>
      </c>
      <c r="C106" s="10">
        <v>8.3000000000000007</v>
      </c>
      <c r="D106" s="10">
        <v>8.1999999999999993</v>
      </c>
      <c r="E106" s="10">
        <v>9.9</v>
      </c>
      <c r="F106" s="10">
        <v>9.1</v>
      </c>
      <c r="G106" s="10">
        <v>9</v>
      </c>
    </row>
    <row r="107" spans="1:7" x14ac:dyDescent="0.25">
      <c r="A107" s="22">
        <v>0.5</v>
      </c>
      <c r="B107" s="10">
        <v>8.5</v>
      </c>
      <c r="C107" s="10">
        <v>8.3000000000000007</v>
      </c>
      <c r="D107" s="10">
        <v>8.1999999999999993</v>
      </c>
      <c r="E107" s="10">
        <v>9.4</v>
      </c>
      <c r="F107" s="10">
        <v>8.8000000000000007</v>
      </c>
      <c r="G107" s="10">
        <v>9.1</v>
      </c>
    </row>
    <row r="108" spans="1:7" x14ac:dyDescent="0.25">
      <c r="A108" s="22">
        <v>0.59166666666666667</v>
      </c>
      <c r="B108" s="10">
        <v>8.5</v>
      </c>
      <c r="C108" s="10">
        <v>8.5</v>
      </c>
      <c r="D108" s="10">
        <v>8.3000000000000007</v>
      </c>
      <c r="E108" s="10">
        <v>9.6999999999999993</v>
      </c>
      <c r="F108" s="10">
        <v>8.8000000000000007</v>
      </c>
      <c r="G108" s="10">
        <v>9.3000000000000007</v>
      </c>
    </row>
    <row r="109" spans="1:7" x14ac:dyDescent="0.25">
      <c r="A109" s="22">
        <v>0.68333333333333335</v>
      </c>
      <c r="B109" s="10">
        <v>8.4</v>
      </c>
      <c r="C109" s="10">
        <v>8.5</v>
      </c>
      <c r="D109" s="10">
        <v>8.4</v>
      </c>
      <c r="E109" s="10">
        <v>9.6999999999999993</v>
      </c>
      <c r="F109" s="10">
        <v>9.1999999999999993</v>
      </c>
      <c r="G109" s="10">
        <v>9.5</v>
      </c>
    </row>
    <row r="110" spans="1:7" x14ac:dyDescent="0.25">
      <c r="A110" s="22">
        <v>0.77500000000000002</v>
      </c>
      <c r="B110" s="10">
        <v>8.5</v>
      </c>
      <c r="C110" s="10">
        <v>8.5</v>
      </c>
      <c r="D110" s="10">
        <v>8.4</v>
      </c>
      <c r="E110" s="10">
        <v>9.6999999999999993</v>
      </c>
      <c r="F110" s="10">
        <v>9.5</v>
      </c>
      <c r="G110" s="10">
        <v>10.199999999999999</v>
      </c>
    </row>
    <row r="111" spans="1:7" x14ac:dyDescent="0.25">
      <c r="A111" s="22">
        <v>0.8666666666666667</v>
      </c>
      <c r="B111" s="10">
        <v>8.5</v>
      </c>
      <c r="C111" s="10">
        <v>8.6</v>
      </c>
      <c r="D111" s="10">
        <v>8.4</v>
      </c>
      <c r="E111" s="10">
        <v>9.8000000000000007</v>
      </c>
      <c r="F111" s="10">
        <v>9.4</v>
      </c>
      <c r="G111" s="10">
        <v>10</v>
      </c>
    </row>
    <row r="112" spans="1:7" x14ac:dyDescent="0.25">
      <c r="A112" s="22">
        <v>0.95833333333333337</v>
      </c>
      <c r="B112" s="10">
        <v>8.3000000000000007</v>
      </c>
      <c r="C112" s="10">
        <v>8.9</v>
      </c>
      <c r="D112" s="10">
        <v>8.5</v>
      </c>
      <c r="E112" s="10">
        <v>9.3000000000000007</v>
      </c>
      <c r="F112" s="10">
        <v>9</v>
      </c>
      <c r="G112" s="10">
        <v>8.4</v>
      </c>
    </row>
    <row r="113" spans="1:7" x14ac:dyDescent="0.25">
      <c r="A113" s="10" t="s">
        <v>29</v>
      </c>
      <c r="B113" s="10">
        <v>8.1</v>
      </c>
      <c r="C113" s="10">
        <v>8.6999999999999993</v>
      </c>
      <c r="D113" s="10">
        <v>8.6999999999999993</v>
      </c>
      <c r="E113" s="10">
        <v>9.3000000000000007</v>
      </c>
      <c r="F113" s="10">
        <v>8.6</v>
      </c>
      <c r="G113" s="10">
        <v>8.6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46"/>
  <sheetViews>
    <sheetView topLeftCell="A88" zoomScale="55" zoomScaleNormal="55" workbookViewId="0">
      <selection activeCell="K109" activeCellId="1" sqref="A136:G146 K109"/>
    </sheetView>
  </sheetViews>
  <sheetFormatPr defaultRowHeight="15" x14ac:dyDescent="0.25"/>
  <cols>
    <col min="1" max="16384" width="9.140625" style="9"/>
  </cols>
  <sheetData>
    <row r="1" spans="1:22" x14ac:dyDescent="0.25">
      <c r="A1" s="9" t="s">
        <v>11</v>
      </c>
      <c r="M1" s="9" t="s">
        <v>35</v>
      </c>
    </row>
    <row r="2" spans="1:22" x14ac:dyDescent="0.25">
      <c r="A2" s="9" t="s">
        <v>9</v>
      </c>
      <c r="M2" s="9" t="s">
        <v>9</v>
      </c>
    </row>
    <row r="3" spans="1:22" x14ac:dyDescent="0.25">
      <c r="A3" s="10"/>
      <c r="B3" s="10">
        <v>0</v>
      </c>
      <c r="C3" s="10">
        <v>24</v>
      </c>
      <c r="D3" s="10">
        <v>48</v>
      </c>
      <c r="E3" s="10">
        <v>96</v>
      </c>
      <c r="F3" s="10">
        <v>144</v>
      </c>
      <c r="G3" s="13">
        <v>192</v>
      </c>
      <c r="H3" s="14"/>
      <c r="I3" s="14"/>
      <c r="J3" s="16"/>
      <c r="M3" s="10"/>
      <c r="N3" s="10">
        <v>0</v>
      </c>
      <c r="O3" s="10">
        <v>24</v>
      </c>
      <c r="P3" s="10">
        <v>48</v>
      </c>
      <c r="Q3" s="10">
        <v>96</v>
      </c>
      <c r="R3" s="10">
        <v>144</v>
      </c>
      <c r="S3" s="10">
        <v>192</v>
      </c>
      <c r="T3" s="14"/>
      <c r="U3" s="16"/>
      <c r="V3" s="14"/>
    </row>
    <row r="4" spans="1:22" x14ac:dyDescent="0.25">
      <c r="A4" s="15">
        <v>4.1666666666666664E-2</v>
      </c>
      <c r="B4" s="10">
        <v>17.6919</v>
      </c>
      <c r="C4" s="10">
        <v>55.234400000000001</v>
      </c>
      <c r="D4" s="10">
        <v>53.096800000000002</v>
      </c>
      <c r="E4" s="10">
        <v>63.412300000000002</v>
      </c>
      <c r="F4" s="10">
        <v>56.163499999999999</v>
      </c>
      <c r="G4" s="10">
        <v>60.260100000000001</v>
      </c>
      <c r="H4" s="14"/>
      <c r="I4" s="14"/>
      <c r="J4" s="14"/>
      <c r="M4" s="10">
        <v>4.1666666666666664E-2</v>
      </c>
      <c r="N4" s="10">
        <v>170.6216</v>
      </c>
      <c r="O4" s="10">
        <v>208.81639999999999</v>
      </c>
      <c r="P4" s="10">
        <v>223.102</v>
      </c>
      <c r="Q4" s="10">
        <v>224.46719999999999</v>
      </c>
      <c r="R4" s="10">
        <v>247.684</v>
      </c>
      <c r="S4" s="10">
        <v>257.37759999999997</v>
      </c>
      <c r="T4" s="14"/>
      <c r="U4" s="14"/>
      <c r="V4" s="14"/>
    </row>
    <row r="5" spans="1:22" x14ac:dyDescent="0.25">
      <c r="A5" s="15">
        <v>0.17499999999999999</v>
      </c>
      <c r="B5" s="10">
        <v>0</v>
      </c>
      <c r="C5" s="10">
        <v>42.451300000000003</v>
      </c>
      <c r="D5" s="10">
        <v>40.676600000000001</v>
      </c>
      <c r="E5" s="10">
        <v>45.924199999999999</v>
      </c>
      <c r="F5" s="10">
        <v>49.444899999999997</v>
      </c>
      <c r="G5" s="10">
        <v>49.559899999999999</v>
      </c>
      <c r="H5" s="14"/>
      <c r="I5" s="14"/>
      <c r="J5" s="14"/>
      <c r="M5" s="10">
        <v>0.17499999999999999</v>
      </c>
      <c r="N5" s="10">
        <v>183.59</v>
      </c>
      <c r="O5" s="10">
        <v>203.57640000000001</v>
      </c>
      <c r="P5" s="10">
        <v>188.4008</v>
      </c>
      <c r="Q5" s="10">
        <v>199.51560000000001</v>
      </c>
      <c r="R5" s="10">
        <v>247.5788</v>
      </c>
      <c r="S5" s="10">
        <v>297.00880000000001</v>
      </c>
      <c r="T5" s="14"/>
      <c r="U5" s="14"/>
      <c r="V5" s="14"/>
    </row>
    <row r="6" spans="1:22" x14ac:dyDescent="0.25">
      <c r="A6" s="15">
        <v>0.26666666666666666</v>
      </c>
      <c r="B6" s="10">
        <v>0</v>
      </c>
      <c r="C6" s="10">
        <v>40.2727</v>
      </c>
      <c r="D6" s="10">
        <v>41.047600000000003</v>
      </c>
      <c r="E6" s="10">
        <v>44.551699999999997</v>
      </c>
      <c r="F6" s="10">
        <v>46.680500000000002</v>
      </c>
      <c r="G6" s="10">
        <v>46.2468</v>
      </c>
      <c r="H6" s="14"/>
      <c r="I6" s="14"/>
      <c r="J6" s="14"/>
      <c r="M6" s="10">
        <v>0.26666666666666666</v>
      </c>
      <c r="N6" s="10">
        <v>172.5616</v>
      </c>
      <c r="O6" s="10">
        <v>202.2448</v>
      </c>
      <c r="P6" s="10">
        <v>185.5608</v>
      </c>
      <c r="Q6" s="10">
        <v>204.10040000000001</v>
      </c>
      <c r="R6" s="10">
        <v>244.15799999999999</v>
      </c>
      <c r="S6" s="10">
        <v>306.98480000000001</v>
      </c>
      <c r="T6" s="14"/>
      <c r="U6" s="14"/>
      <c r="V6" s="14"/>
    </row>
    <row r="7" spans="1:22" x14ac:dyDescent="0.25">
      <c r="A7" s="15">
        <v>0.375</v>
      </c>
      <c r="B7" s="10">
        <v>0</v>
      </c>
      <c r="C7" s="10">
        <v>35.460799999999999</v>
      </c>
      <c r="D7" s="10">
        <v>41.248399999999997</v>
      </c>
      <c r="E7" s="10">
        <v>45.492699999999999</v>
      </c>
      <c r="F7" s="10">
        <v>43.749299999999998</v>
      </c>
      <c r="G7" s="10">
        <v>41.494500000000002</v>
      </c>
      <c r="H7" s="14"/>
      <c r="I7" s="14"/>
      <c r="J7" s="14"/>
      <c r="M7" s="10">
        <v>0.375</v>
      </c>
      <c r="N7" s="10">
        <v>167.148</v>
      </c>
      <c r="O7" s="10">
        <v>169.3672</v>
      </c>
      <c r="P7" s="10">
        <v>182.48599999999999</v>
      </c>
      <c r="Q7" s="10">
        <v>227.34360000000001</v>
      </c>
      <c r="R7" s="10">
        <v>256.86</v>
      </c>
      <c r="S7" s="10">
        <v>315.79680000000002</v>
      </c>
      <c r="T7" s="14"/>
      <c r="U7" s="14"/>
      <c r="V7" s="14"/>
    </row>
    <row r="8" spans="1:22" x14ac:dyDescent="0.25">
      <c r="A8" s="15">
        <v>0.5</v>
      </c>
      <c r="B8" s="10">
        <v>0</v>
      </c>
      <c r="C8" s="10">
        <v>26.103999999999999</v>
      </c>
      <c r="D8" s="10">
        <v>39.985799999999998</v>
      </c>
      <c r="E8" s="10">
        <v>43.512799999999999</v>
      </c>
      <c r="F8" s="10">
        <v>48.991500000000002</v>
      </c>
      <c r="G8" s="10">
        <v>53.707599999999999</v>
      </c>
      <c r="H8" s="14"/>
      <c r="I8" s="14"/>
      <c r="J8" s="14"/>
      <c r="M8" s="10">
        <v>0.5</v>
      </c>
      <c r="N8" s="10">
        <v>158.99160000000001</v>
      </c>
      <c r="O8" s="10">
        <v>157.84399999999999</v>
      </c>
      <c r="P8" s="10">
        <v>174.47</v>
      </c>
      <c r="Q8" s="10">
        <v>229.1652</v>
      </c>
      <c r="R8" s="10">
        <v>265.70319999999998</v>
      </c>
      <c r="S8" s="10">
        <v>298.23360000000002</v>
      </c>
      <c r="T8" s="14"/>
      <c r="U8" s="14"/>
      <c r="V8" s="14"/>
    </row>
    <row r="9" spans="1:22" x14ac:dyDescent="0.25">
      <c r="A9" s="15">
        <v>0.60833333333333328</v>
      </c>
      <c r="B9" s="10">
        <v>0</v>
      </c>
      <c r="C9" s="10">
        <v>14.0199</v>
      </c>
      <c r="D9" s="10">
        <v>45.5319</v>
      </c>
      <c r="E9" s="10">
        <v>50.147000000000006</v>
      </c>
      <c r="F9" s="10">
        <v>58.944299999999998</v>
      </c>
      <c r="G9" s="10">
        <v>65.869900000000001</v>
      </c>
      <c r="H9" s="14"/>
      <c r="I9" s="14"/>
      <c r="J9" s="14"/>
      <c r="M9" s="10">
        <v>0.60833333333333328</v>
      </c>
      <c r="N9" s="10">
        <v>187.31639999999999</v>
      </c>
      <c r="O9" s="10">
        <v>207.3492</v>
      </c>
      <c r="P9" s="10">
        <v>213.33359999999999</v>
      </c>
      <c r="Q9" s="10">
        <v>283.9332</v>
      </c>
      <c r="R9" s="10">
        <v>330.91480000000001</v>
      </c>
      <c r="S9" s="10">
        <v>359.47480000000002</v>
      </c>
      <c r="T9" s="14"/>
      <c r="U9" s="14"/>
      <c r="V9" s="14"/>
    </row>
    <row r="10" spans="1:22" x14ac:dyDescent="0.25">
      <c r="A10" s="15">
        <v>0.72499999999999998</v>
      </c>
      <c r="B10" s="10">
        <v>0</v>
      </c>
      <c r="C10" s="10">
        <v>0</v>
      </c>
      <c r="D10" s="10">
        <v>44.280099999999997</v>
      </c>
      <c r="E10" s="10">
        <v>49.505899999999997</v>
      </c>
      <c r="F10" s="10">
        <v>56.69</v>
      </c>
      <c r="G10" s="10">
        <v>64.082999999999998</v>
      </c>
      <c r="H10" s="14"/>
      <c r="I10" s="14"/>
      <c r="J10" s="14"/>
      <c r="M10" s="10">
        <v>0.72499999999999998</v>
      </c>
      <c r="N10" s="10">
        <v>182.1088</v>
      </c>
      <c r="O10" s="10">
        <v>198.596</v>
      </c>
      <c r="P10" s="10">
        <v>210.2364</v>
      </c>
      <c r="Q10" s="10">
        <v>304.45280000000002</v>
      </c>
      <c r="R10" s="10">
        <v>354.42599999999999</v>
      </c>
      <c r="S10" s="10">
        <v>396.22840000000002</v>
      </c>
      <c r="T10" s="14"/>
      <c r="U10" s="14"/>
      <c r="V10" s="14"/>
    </row>
    <row r="11" spans="1:22" x14ac:dyDescent="0.25">
      <c r="A11" s="15">
        <v>0.81666666666666665</v>
      </c>
      <c r="B11" s="10">
        <v>0</v>
      </c>
      <c r="C11" s="10">
        <v>0</v>
      </c>
      <c r="D11" s="10">
        <v>41.305799999999998</v>
      </c>
      <c r="E11" s="10">
        <v>47.175400000000003</v>
      </c>
      <c r="F11" s="10">
        <v>59.604599999999998</v>
      </c>
      <c r="G11" s="10">
        <v>68.088300000000004</v>
      </c>
      <c r="H11" s="14"/>
      <c r="I11" s="14"/>
      <c r="J11" s="14"/>
      <c r="M11" s="10">
        <v>0.81666666666666665</v>
      </c>
      <c r="N11" s="10">
        <v>181.8956</v>
      </c>
      <c r="O11" s="10">
        <v>145.95439999999999</v>
      </c>
      <c r="P11" s="10">
        <v>239.02879999999999</v>
      </c>
      <c r="Q11" s="10">
        <v>324.26519999999999</v>
      </c>
      <c r="R11" s="10">
        <v>380.89679999999998</v>
      </c>
      <c r="S11" s="10">
        <v>443.37040000000002</v>
      </c>
      <c r="T11" s="14"/>
      <c r="U11" s="14"/>
      <c r="V11" s="14"/>
    </row>
    <row r="12" spans="1:22" x14ac:dyDescent="0.25">
      <c r="A12" s="15">
        <v>0.95833333333333337</v>
      </c>
      <c r="B12" s="10">
        <v>0</v>
      </c>
      <c r="C12" s="10">
        <v>0</v>
      </c>
      <c r="D12" s="10">
        <v>0</v>
      </c>
      <c r="E12" s="10">
        <v>56.963500000000003</v>
      </c>
      <c r="F12" s="10">
        <v>109.56010000000001</v>
      </c>
      <c r="G12" s="10">
        <v>169.87190000000001</v>
      </c>
      <c r="H12" s="14"/>
      <c r="I12" s="14"/>
      <c r="J12" s="14"/>
      <c r="M12" s="10">
        <v>0.95833333333333337</v>
      </c>
      <c r="N12" s="10">
        <v>171.12360000000001</v>
      </c>
      <c r="O12" s="10">
        <v>333.30360000000002</v>
      </c>
      <c r="P12" s="10">
        <v>431.5308</v>
      </c>
      <c r="Q12" s="10">
        <v>857.34400000000005</v>
      </c>
      <c r="R12" s="10">
        <v>1133.5632000000001</v>
      </c>
      <c r="S12" s="10">
        <v>1081.3851999999999</v>
      </c>
      <c r="T12" s="14"/>
      <c r="U12" s="14"/>
      <c r="V12" s="14"/>
    </row>
    <row r="13" spans="1:22" x14ac:dyDescent="0.25">
      <c r="A13" s="10" t="s">
        <v>29</v>
      </c>
      <c r="B13" s="10">
        <v>110.2032</v>
      </c>
      <c r="C13" s="10">
        <v>108.84869999999999</v>
      </c>
      <c r="D13" s="10">
        <v>113.2315</v>
      </c>
      <c r="E13" s="10">
        <v>116.0046</v>
      </c>
      <c r="F13" s="10">
        <v>123.2038</v>
      </c>
      <c r="G13" s="10">
        <v>122.63030000000001</v>
      </c>
      <c r="H13" s="14"/>
      <c r="I13" s="14"/>
      <c r="J13" s="14"/>
      <c r="M13" s="10" t="s">
        <v>29</v>
      </c>
      <c r="N13" s="10">
        <v>137.36879999999999</v>
      </c>
      <c r="O13" s="10">
        <v>137.7704</v>
      </c>
      <c r="P13" s="10">
        <v>123.0228</v>
      </c>
      <c r="Q13" s="10">
        <v>132.71199999999999</v>
      </c>
      <c r="R13" s="10">
        <v>162.45679999999999</v>
      </c>
      <c r="S13" s="10">
        <v>154.2336</v>
      </c>
      <c r="T13" s="14"/>
      <c r="U13" s="14"/>
      <c r="V13" s="14"/>
    </row>
    <row r="14" spans="1:22" x14ac:dyDescent="0.25">
      <c r="A14" s="14"/>
      <c r="B14" s="14"/>
      <c r="C14" s="14"/>
      <c r="D14" s="14"/>
      <c r="E14" s="14"/>
      <c r="F14" s="14"/>
      <c r="G14" s="14"/>
      <c r="H14" s="14"/>
      <c r="I14" s="14"/>
      <c r="J14" s="14"/>
      <c r="T14" s="14"/>
      <c r="U14" s="14"/>
      <c r="V14" s="14"/>
    </row>
    <row r="15" spans="1:22" x14ac:dyDescent="0.25">
      <c r="A15" s="9" t="s">
        <v>10</v>
      </c>
      <c r="H15" s="14"/>
      <c r="I15" s="14"/>
      <c r="J15" s="14"/>
      <c r="M15" s="9" t="s">
        <v>10</v>
      </c>
      <c r="T15" s="14"/>
      <c r="U15" s="14"/>
      <c r="V15" s="14"/>
    </row>
    <row r="16" spans="1:22" x14ac:dyDescent="0.25">
      <c r="A16" s="10"/>
      <c r="B16" s="10">
        <v>0</v>
      </c>
      <c r="C16" s="10">
        <v>24</v>
      </c>
      <c r="D16" s="10">
        <v>48</v>
      </c>
      <c r="E16" s="10">
        <v>96</v>
      </c>
      <c r="F16" s="10">
        <v>144</v>
      </c>
      <c r="G16" s="10">
        <v>192</v>
      </c>
      <c r="H16" s="14"/>
      <c r="I16" s="14"/>
      <c r="J16" s="14"/>
      <c r="M16" s="10"/>
      <c r="N16" s="10">
        <v>0</v>
      </c>
      <c r="O16" s="10">
        <v>24</v>
      </c>
      <c r="P16" s="10">
        <v>48</v>
      </c>
      <c r="Q16" s="10">
        <v>96</v>
      </c>
      <c r="R16" s="10">
        <v>144</v>
      </c>
      <c r="S16" s="13">
        <v>192</v>
      </c>
      <c r="T16" s="14"/>
      <c r="U16" s="16"/>
      <c r="V16" s="14"/>
    </row>
    <row r="17" spans="1:22" x14ac:dyDescent="0.25">
      <c r="A17" s="10">
        <v>4.1666666666666664E-2</v>
      </c>
      <c r="B17" s="10">
        <v>37.917900000000003</v>
      </c>
      <c r="C17" s="10">
        <v>71.455200000000005</v>
      </c>
      <c r="D17" s="10">
        <v>72.098500000000001</v>
      </c>
      <c r="E17" s="10">
        <v>74.215900000000005</v>
      </c>
      <c r="F17" s="10">
        <v>70.823300000000003</v>
      </c>
      <c r="G17" s="10">
        <v>75.310599999999994</v>
      </c>
      <c r="H17" s="14"/>
      <c r="I17" s="14"/>
      <c r="J17" s="14"/>
      <c r="M17" s="15">
        <v>4.1666666666666664E-2</v>
      </c>
      <c r="N17" s="10">
        <v>169.88720000000001</v>
      </c>
      <c r="O17" s="10">
        <v>202.5488</v>
      </c>
      <c r="P17" s="10">
        <v>225.2364</v>
      </c>
      <c r="Q17" s="10">
        <v>220.4068</v>
      </c>
      <c r="R17" s="10">
        <v>235.92359999999999</v>
      </c>
      <c r="S17" s="10">
        <v>269.90800000000002</v>
      </c>
      <c r="T17" s="14"/>
      <c r="U17" s="14"/>
      <c r="V17" s="14"/>
    </row>
    <row r="18" spans="1:22" x14ac:dyDescent="0.25">
      <c r="A18" s="10">
        <v>0.17499999999999999</v>
      </c>
      <c r="B18" s="10">
        <v>0</v>
      </c>
      <c r="C18" s="10">
        <v>57.828699999999998</v>
      </c>
      <c r="D18" s="10">
        <v>57.170400000000001</v>
      </c>
      <c r="E18" s="10">
        <v>61.2592</v>
      </c>
      <c r="F18" s="10">
        <v>61.641399999999997</v>
      </c>
      <c r="G18" s="10">
        <v>55.489699999999999</v>
      </c>
      <c r="H18" s="14"/>
      <c r="I18" s="14"/>
      <c r="J18" s="14"/>
      <c r="M18" s="15">
        <v>0.17499999999999999</v>
      </c>
      <c r="N18" s="10">
        <v>169.54400000000001</v>
      </c>
      <c r="O18" s="10">
        <v>192.48240000000001</v>
      </c>
      <c r="P18" s="10">
        <v>189.7568</v>
      </c>
      <c r="Q18" s="10">
        <v>213.51159999999999</v>
      </c>
      <c r="R18" s="10">
        <v>235.94800000000001</v>
      </c>
      <c r="S18" s="10">
        <v>291.8596</v>
      </c>
      <c r="T18" s="14"/>
      <c r="U18" s="14"/>
      <c r="V18" s="14"/>
    </row>
    <row r="19" spans="1:22" x14ac:dyDescent="0.25">
      <c r="A19" s="10">
        <v>0.26666666666666666</v>
      </c>
      <c r="B19" s="10">
        <v>0</v>
      </c>
      <c r="C19" s="10">
        <v>49.029499999999999</v>
      </c>
      <c r="D19" s="10">
        <v>55.612299999999998</v>
      </c>
      <c r="E19" s="10">
        <v>56.872799999999998</v>
      </c>
      <c r="F19" s="10">
        <v>61.094099999999997</v>
      </c>
      <c r="G19" s="10">
        <v>48.578299999999999</v>
      </c>
      <c r="H19" s="14"/>
      <c r="I19" s="14"/>
      <c r="J19" s="14"/>
      <c r="M19" s="15">
        <v>0.26666666666666666</v>
      </c>
      <c r="N19" s="10">
        <v>164.00479999999999</v>
      </c>
      <c r="O19" s="10">
        <v>186.3912</v>
      </c>
      <c r="P19" s="10">
        <v>186.69880000000001</v>
      </c>
      <c r="Q19" s="10">
        <v>224.44479999999999</v>
      </c>
      <c r="R19" s="10">
        <v>247.4836</v>
      </c>
      <c r="S19" s="10">
        <v>291.20359999999999</v>
      </c>
      <c r="T19" s="14"/>
      <c r="U19" s="14"/>
      <c r="V19" s="14"/>
    </row>
    <row r="20" spans="1:22" x14ac:dyDescent="0.25">
      <c r="A20" s="10">
        <v>0.375</v>
      </c>
      <c r="B20" s="10">
        <v>0</v>
      </c>
      <c r="C20" s="10">
        <v>43.775399999999998</v>
      </c>
      <c r="D20" s="10">
        <v>53.762599999999999</v>
      </c>
      <c r="E20" s="10">
        <v>55.288800000000002</v>
      </c>
      <c r="F20" s="10">
        <v>60.822499999999998</v>
      </c>
      <c r="G20" s="10">
        <v>57.498199999999997</v>
      </c>
      <c r="H20" s="14"/>
      <c r="I20" s="14"/>
      <c r="J20" s="14"/>
      <c r="M20" s="15">
        <v>0.375</v>
      </c>
      <c r="N20" s="10">
        <v>160.1284</v>
      </c>
      <c r="O20" s="10">
        <v>163.87799999999999</v>
      </c>
      <c r="P20" s="10">
        <v>172.75640000000001</v>
      </c>
      <c r="Q20" s="10">
        <v>223.41480000000001</v>
      </c>
      <c r="R20" s="10">
        <v>255.46039999999999</v>
      </c>
      <c r="S20" s="10">
        <v>301.84199999999998</v>
      </c>
      <c r="T20" s="14"/>
      <c r="U20" s="14"/>
      <c r="V20" s="14"/>
    </row>
    <row r="21" spans="1:22" x14ac:dyDescent="0.25">
      <c r="A21" s="10">
        <v>0.5</v>
      </c>
      <c r="B21" s="10">
        <v>0</v>
      </c>
      <c r="C21" s="10">
        <v>31.562799999999999</v>
      </c>
      <c r="D21" s="10">
        <v>50.304200000000002</v>
      </c>
      <c r="E21" s="10">
        <v>57.983800000000002</v>
      </c>
      <c r="F21" s="10">
        <v>65.818200000000004</v>
      </c>
      <c r="G21" s="10">
        <v>73.3108</v>
      </c>
      <c r="H21" s="14"/>
      <c r="I21" s="14"/>
      <c r="J21" s="14"/>
      <c r="M21" s="15">
        <v>0.5</v>
      </c>
      <c r="N21" s="10">
        <v>152.50280000000001</v>
      </c>
      <c r="O21" s="10">
        <v>147.41480000000001</v>
      </c>
      <c r="P21" s="10">
        <v>166.94200000000001</v>
      </c>
      <c r="Q21" s="10">
        <v>227.39599999999999</v>
      </c>
      <c r="R21" s="10">
        <v>259.68599999999998</v>
      </c>
      <c r="S21" s="10">
        <v>303.98759999999999</v>
      </c>
      <c r="T21" s="14"/>
      <c r="U21" s="14"/>
      <c r="V21" s="14"/>
    </row>
    <row r="22" spans="1:22" x14ac:dyDescent="0.25">
      <c r="A22" s="10">
        <v>0.60833333333333328</v>
      </c>
      <c r="B22" s="10">
        <v>0</v>
      </c>
      <c r="C22" s="10">
        <v>22.563400000000001</v>
      </c>
      <c r="D22" s="10">
        <v>68.625200000000007</v>
      </c>
      <c r="E22" s="10">
        <v>77.121000000000009</v>
      </c>
      <c r="F22" s="10">
        <v>91.002899999999997</v>
      </c>
      <c r="G22" s="10">
        <v>92.180400000000006</v>
      </c>
      <c r="H22" s="14"/>
      <c r="I22" s="14"/>
      <c r="J22" s="14"/>
      <c r="M22" s="15">
        <v>0.60833333333333328</v>
      </c>
      <c r="N22" s="10">
        <v>170.68879999999999</v>
      </c>
      <c r="O22" s="10">
        <v>218.3092</v>
      </c>
      <c r="P22" s="10">
        <v>242.05600000000001</v>
      </c>
      <c r="Q22" s="10">
        <v>322.32679999999999</v>
      </c>
      <c r="R22" s="10">
        <v>361.83159999999998</v>
      </c>
      <c r="S22" s="10">
        <v>387.50920000000002</v>
      </c>
      <c r="T22" s="14"/>
      <c r="U22" s="14"/>
      <c r="V22" s="14"/>
    </row>
    <row r="23" spans="1:22" x14ac:dyDescent="0.25">
      <c r="A23" s="10">
        <v>0.72499999999999998</v>
      </c>
      <c r="B23" s="10">
        <v>0</v>
      </c>
      <c r="C23" s="10">
        <v>0</v>
      </c>
      <c r="D23" s="10">
        <v>58.003500000000003</v>
      </c>
      <c r="E23" s="10">
        <v>69.793199999999999</v>
      </c>
      <c r="F23" s="10">
        <v>88.6113</v>
      </c>
      <c r="G23" s="10">
        <v>77.474999999999994</v>
      </c>
      <c r="H23" s="14"/>
      <c r="I23" s="14"/>
      <c r="J23" s="14"/>
      <c r="M23" s="15">
        <v>0.72499999999999998</v>
      </c>
      <c r="N23" s="10">
        <v>177.71799999999999</v>
      </c>
      <c r="O23" s="10">
        <v>200.78720000000001</v>
      </c>
      <c r="P23" s="10">
        <v>240.4528</v>
      </c>
      <c r="Q23" s="10">
        <v>323.96719999999999</v>
      </c>
      <c r="R23" s="10">
        <v>380.02120000000002</v>
      </c>
      <c r="S23" s="10">
        <v>405.21480000000003</v>
      </c>
      <c r="T23" s="14"/>
      <c r="U23" s="14"/>
      <c r="V23" s="14"/>
    </row>
    <row r="24" spans="1:22" x14ac:dyDescent="0.25">
      <c r="A24" s="10">
        <v>0.81666666666666665</v>
      </c>
      <c r="B24" s="10">
        <v>0</v>
      </c>
      <c r="C24" s="10">
        <v>0</v>
      </c>
      <c r="D24" s="10">
        <v>55.976799999999997</v>
      </c>
      <c r="E24" s="10">
        <v>76.384200000000007</v>
      </c>
      <c r="F24" s="10">
        <v>95.164400000000001</v>
      </c>
      <c r="G24" s="10">
        <v>96.025499999999994</v>
      </c>
      <c r="H24" s="14"/>
      <c r="I24" s="14"/>
      <c r="J24" s="14"/>
      <c r="M24" s="15">
        <v>0.81666666666666665</v>
      </c>
      <c r="N24" s="10">
        <v>177.89599999999999</v>
      </c>
      <c r="O24" s="10">
        <v>227.02160000000001</v>
      </c>
      <c r="P24" s="10">
        <v>264.79199999999997</v>
      </c>
      <c r="Q24" s="10">
        <v>364.56200000000001</v>
      </c>
      <c r="R24" s="10">
        <v>440.94400000000002</v>
      </c>
      <c r="S24" s="10">
        <v>484.79919999999998</v>
      </c>
      <c r="T24" s="14"/>
      <c r="U24" s="14"/>
      <c r="V24" s="14"/>
    </row>
    <row r="25" spans="1:22" x14ac:dyDescent="0.25">
      <c r="A25" s="10">
        <v>0.95833333333333337</v>
      </c>
      <c r="B25" s="10">
        <v>0</v>
      </c>
      <c r="C25" s="10">
        <v>0</v>
      </c>
      <c r="D25" s="10">
        <v>3.8902000000000001</v>
      </c>
      <c r="E25" s="10">
        <v>69.225499999999997</v>
      </c>
      <c r="F25" s="10">
        <v>135.303</v>
      </c>
      <c r="G25" s="10">
        <v>215.49879999999999</v>
      </c>
      <c r="H25" s="14"/>
      <c r="I25" s="14"/>
      <c r="J25" s="14"/>
      <c r="M25" s="15">
        <v>0.95833333333333337</v>
      </c>
      <c r="N25" s="10">
        <v>175.31800000000001</v>
      </c>
      <c r="O25" s="10">
        <v>360.4624</v>
      </c>
      <c r="P25" s="10">
        <v>516.58079999999995</v>
      </c>
      <c r="Q25" s="10">
        <v>921.54480000000001</v>
      </c>
      <c r="R25" s="10">
        <v>1204.3599999999999</v>
      </c>
      <c r="S25" s="10">
        <v>1153.8871999999999</v>
      </c>
      <c r="T25" s="14"/>
      <c r="U25" s="14"/>
      <c r="V25" s="14"/>
    </row>
    <row r="26" spans="1:22" x14ac:dyDescent="0.25">
      <c r="A26" s="10" t="s">
        <v>29</v>
      </c>
      <c r="B26" s="10">
        <v>111.26990000000001</v>
      </c>
      <c r="C26" s="10">
        <v>114.7492</v>
      </c>
      <c r="D26" s="10">
        <v>114.2958</v>
      </c>
      <c r="E26" s="10">
        <v>116.08710000000001</v>
      </c>
      <c r="F26" s="10">
        <v>124.7684</v>
      </c>
      <c r="G26" s="10">
        <v>125.2333</v>
      </c>
      <c r="H26" s="14"/>
      <c r="I26" s="14"/>
      <c r="J26" s="14"/>
      <c r="M26" s="10" t="s">
        <v>29</v>
      </c>
      <c r="N26" s="10">
        <v>139.76320000000001</v>
      </c>
      <c r="O26" s="10">
        <v>148.63560000000001</v>
      </c>
      <c r="P26" s="10">
        <v>126.29600000000001</v>
      </c>
      <c r="Q26" s="10">
        <v>143.46119999999999</v>
      </c>
      <c r="R26" s="10">
        <v>164.17359999999999</v>
      </c>
      <c r="S26" s="10">
        <v>155.21600000000001</v>
      </c>
      <c r="T26" s="14"/>
      <c r="U26" s="14"/>
      <c r="V26" s="14"/>
    </row>
    <row r="27" spans="1:22" x14ac:dyDescent="0.25">
      <c r="A27" s="14"/>
      <c r="B27" s="14"/>
      <c r="C27" s="14"/>
      <c r="D27" s="14"/>
      <c r="E27" s="14"/>
      <c r="F27" s="14"/>
      <c r="G27" s="14"/>
      <c r="H27" s="14"/>
      <c r="I27" s="14"/>
      <c r="J27" s="14"/>
      <c r="T27" s="14"/>
      <c r="U27" s="14"/>
      <c r="V27" s="14"/>
    </row>
    <row r="28" spans="1:22" x14ac:dyDescent="0.25">
      <c r="A28" s="14" t="s">
        <v>53</v>
      </c>
      <c r="B28" s="14"/>
      <c r="C28" s="14"/>
      <c r="D28" s="14"/>
      <c r="E28" s="14"/>
      <c r="F28" s="14"/>
      <c r="G28" s="14"/>
      <c r="H28" s="14"/>
      <c r="I28" s="14"/>
      <c r="J28" s="14"/>
      <c r="M28" s="14" t="s">
        <v>53</v>
      </c>
    </row>
    <row r="29" spans="1:22" x14ac:dyDescent="0.25">
      <c r="A29" s="10"/>
      <c r="B29" s="10">
        <v>0</v>
      </c>
      <c r="C29" s="10">
        <v>24</v>
      </c>
      <c r="D29" s="10">
        <v>48</v>
      </c>
      <c r="E29" s="10">
        <v>96</v>
      </c>
      <c r="F29" s="10">
        <v>144</v>
      </c>
      <c r="G29" s="10">
        <v>192</v>
      </c>
      <c r="H29" s="14"/>
      <c r="I29" s="14"/>
      <c r="J29" s="14"/>
      <c r="M29" s="10"/>
      <c r="N29" s="10">
        <v>0</v>
      </c>
      <c r="O29" s="10">
        <v>24</v>
      </c>
      <c r="P29" s="10">
        <v>48</v>
      </c>
      <c r="Q29" s="10">
        <v>96</v>
      </c>
      <c r="R29" s="10">
        <v>144</v>
      </c>
      <c r="S29" s="10">
        <v>192</v>
      </c>
    </row>
    <row r="30" spans="1:22" x14ac:dyDescent="0.25">
      <c r="A30" s="10">
        <v>4.1666666666666664E-2</v>
      </c>
      <c r="B30" s="10">
        <v>99.652500000000003</v>
      </c>
      <c r="C30" s="10">
        <v>63.907499999999999</v>
      </c>
      <c r="D30" s="10">
        <v>60.813099999999999</v>
      </c>
      <c r="E30" s="10">
        <v>58.176900000000003</v>
      </c>
      <c r="F30" s="10">
        <v>52.744199999999999</v>
      </c>
      <c r="G30" s="10">
        <v>47.944400000000002</v>
      </c>
      <c r="M30" s="10">
        <v>4.1666666666666664E-2</v>
      </c>
      <c r="N30" s="10">
        <v>144.1421</v>
      </c>
      <c r="O30" s="10">
        <v>201.18879999999999</v>
      </c>
      <c r="P30" s="10">
        <v>220.25880000000001</v>
      </c>
      <c r="Q30" s="10">
        <v>231.83070000000001</v>
      </c>
      <c r="R30" s="10">
        <v>265.5249</v>
      </c>
      <c r="S30" s="10">
        <v>276.69439999999997</v>
      </c>
    </row>
    <row r="31" spans="1:22" x14ac:dyDescent="0.25">
      <c r="A31" s="10">
        <v>0.17499999999999999</v>
      </c>
      <c r="B31" s="10">
        <v>0</v>
      </c>
      <c r="C31" s="10">
        <v>39.299300000000002</v>
      </c>
      <c r="D31" s="10">
        <v>34.317700000000002</v>
      </c>
      <c r="E31" s="10">
        <v>34.3003</v>
      </c>
      <c r="F31" s="10">
        <v>34.261400000000002</v>
      </c>
      <c r="G31" s="10">
        <v>31.331600000000002</v>
      </c>
      <c r="M31" s="10">
        <v>0.17499999999999999</v>
      </c>
      <c r="N31" s="10">
        <v>138.7218</v>
      </c>
      <c r="O31" s="10">
        <v>150.71879999999999</v>
      </c>
      <c r="P31" s="10">
        <v>133.06200000000001</v>
      </c>
      <c r="Q31" s="10">
        <v>163.17570000000001</v>
      </c>
      <c r="R31" s="10">
        <v>188.9479</v>
      </c>
      <c r="S31" s="10">
        <v>224.14840000000001</v>
      </c>
    </row>
    <row r="32" spans="1:22" x14ac:dyDescent="0.25">
      <c r="A32" s="10">
        <v>0.26666666666666666</v>
      </c>
      <c r="B32" s="10">
        <v>0</v>
      </c>
      <c r="C32" s="10">
        <v>38.457599999999999</v>
      </c>
      <c r="D32" s="10">
        <v>34.408999999999999</v>
      </c>
      <c r="E32" s="10">
        <v>33.8917</v>
      </c>
      <c r="F32" s="10">
        <v>31.839200000000002</v>
      </c>
      <c r="G32" s="10">
        <v>32.1252</v>
      </c>
      <c r="M32" s="10">
        <v>0.26666666666666666</v>
      </c>
      <c r="N32" s="10">
        <v>140.422</v>
      </c>
      <c r="O32" s="10">
        <v>128.27809999999999</v>
      </c>
      <c r="P32" s="10">
        <v>129.15799999999999</v>
      </c>
      <c r="Q32" s="10">
        <v>162.7586</v>
      </c>
      <c r="R32" s="10">
        <v>175.9288</v>
      </c>
      <c r="S32" s="10">
        <v>235.03479999999999</v>
      </c>
    </row>
    <row r="33" spans="1:19" x14ac:dyDescent="0.25">
      <c r="A33" s="10">
        <v>0.375</v>
      </c>
      <c r="B33" s="10">
        <v>0</v>
      </c>
      <c r="C33" s="10">
        <v>41.18</v>
      </c>
      <c r="D33" s="10">
        <v>35.073799999999999</v>
      </c>
      <c r="E33" s="10">
        <v>32.985399999999998</v>
      </c>
      <c r="F33" s="10">
        <v>35.285899999999998</v>
      </c>
      <c r="G33" s="10">
        <v>33.142000000000003</v>
      </c>
      <c r="M33" s="10">
        <v>0.375</v>
      </c>
      <c r="N33" s="10">
        <v>141.321</v>
      </c>
      <c r="O33" s="10">
        <v>113.5074</v>
      </c>
      <c r="P33" s="10">
        <v>131.1353</v>
      </c>
      <c r="Q33" s="10">
        <v>149.32939999999999</v>
      </c>
      <c r="R33" s="10">
        <v>187.82589999999999</v>
      </c>
      <c r="S33" s="10">
        <v>238.19399999999999</v>
      </c>
    </row>
    <row r="34" spans="1:19" x14ac:dyDescent="0.25">
      <c r="A34" s="10">
        <v>0.5</v>
      </c>
      <c r="B34" s="10">
        <v>0</v>
      </c>
      <c r="C34" s="10">
        <v>45.049500000000002</v>
      </c>
      <c r="D34" s="10">
        <v>34.938699999999997</v>
      </c>
      <c r="E34" s="10">
        <v>33.421999999999997</v>
      </c>
      <c r="F34" s="10">
        <v>33.119700000000002</v>
      </c>
      <c r="G34" s="10">
        <v>32.510800000000003</v>
      </c>
      <c r="M34" s="10">
        <v>0.5</v>
      </c>
      <c r="N34" s="10">
        <v>145.3861</v>
      </c>
      <c r="O34" s="10">
        <v>106.21299999999999</v>
      </c>
      <c r="P34" s="10">
        <v>132.92400000000001</v>
      </c>
      <c r="Q34" s="10">
        <v>145.44110000000001</v>
      </c>
      <c r="R34" s="10">
        <v>186.00729999999999</v>
      </c>
      <c r="S34" s="10">
        <v>239.39760000000001</v>
      </c>
    </row>
    <row r="35" spans="1:19" x14ac:dyDescent="0.25">
      <c r="A35" s="10">
        <v>0.60833333333333328</v>
      </c>
      <c r="B35" s="10">
        <v>0</v>
      </c>
      <c r="C35" s="10">
        <v>68.246300000000005</v>
      </c>
      <c r="D35" s="10">
        <v>46.8279</v>
      </c>
      <c r="E35" s="10">
        <v>46.234200000000001</v>
      </c>
      <c r="F35" s="10">
        <v>41.133200000000002</v>
      </c>
      <c r="G35" s="10">
        <v>38.788800000000002</v>
      </c>
      <c r="M35" s="10">
        <v>0.60833333333333328</v>
      </c>
      <c r="N35" s="10">
        <v>143.7809</v>
      </c>
      <c r="O35" s="10">
        <v>133.18870000000001</v>
      </c>
      <c r="P35" s="10">
        <v>186.38339999999999</v>
      </c>
      <c r="Q35" s="10">
        <v>207.1386</v>
      </c>
      <c r="R35" s="10">
        <v>229.75479999999999</v>
      </c>
      <c r="S35" s="10">
        <v>282.93439999999998</v>
      </c>
    </row>
    <row r="36" spans="1:19" x14ac:dyDescent="0.25">
      <c r="A36" s="10">
        <v>0.72499999999999998</v>
      </c>
      <c r="B36" s="10">
        <v>0</v>
      </c>
      <c r="C36" s="10">
        <v>0</v>
      </c>
      <c r="D36" s="10">
        <v>69.169300000000007</v>
      </c>
      <c r="E36" s="10">
        <v>58.9666</v>
      </c>
      <c r="F36" s="10">
        <v>55.448700000000002</v>
      </c>
      <c r="G36" s="10">
        <v>46.943199999999997</v>
      </c>
      <c r="M36" s="10">
        <v>0.72499999999999998</v>
      </c>
      <c r="N36" s="10">
        <v>179.94069999999999</v>
      </c>
      <c r="O36" s="10">
        <v>231.39169999999999</v>
      </c>
      <c r="P36" s="10">
        <v>284.6431</v>
      </c>
      <c r="Q36" s="10">
        <v>304.33370000000002</v>
      </c>
      <c r="R36" s="10">
        <v>340.79629999999997</v>
      </c>
      <c r="S36" s="10">
        <v>378.5292</v>
      </c>
    </row>
    <row r="37" spans="1:19" x14ac:dyDescent="0.25">
      <c r="A37" s="10">
        <v>0.81666666666666665</v>
      </c>
      <c r="B37" s="10">
        <v>0</v>
      </c>
      <c r="C37" s="10">
        <v>0</v>
      </c>
      <c r="D37" s="10">
        <v>69.110200000000006</v>
      </c>
      <c r="E37" s="10">
        <v>60.756599999999999</v>
      </c>
      <c r="F37" s="10">
        <v>60.211300000000001</v>
      </c>
      <c r="G37" s="10">
        <v>59.863199999999999</v>
      </c>
      <c r="M37" s="10">
        <v>0.81666666666666665</v>
      </c>
      <c r="N37" s="10">
        <v>154.8837</v>
      </c>
      <c r="O37" s="10">
        <v>250.8133</v>
      </c>
      <c r="P37" s="10">
        <v>225.03700000000001</v>
      </c>
      <c r="Q37" s="10">
        <v>341.54410000000001</v>
      </c>
      <c r="R37" s="10">
        <v>389.82549999999998</v>
      </c>
      <c r="S37" s="10">
        <v>436.04239999999999</v>
      </c>
    </row>
    <row r="38" spans="1:19" x14ac:dyDescent="0.25">
      <c r="A38" s="10">
        <v>0.95833333333333337</v>
      </c>
      <c r="B38" s="10">
        <v>0</v>
      </c>
      <c r="C38" s="10" t="s">
        <v>28</v>
      </c>
      <c r="D38" s="10">
        <v>14.207599999999999</v>
      </c>
      <c r="E38" s="10">
        <v>82.499499999999998</v>
      </c>
      <c r="F38" s="10">
        <v>131.02440000000001</v>
      </c>
      <c r="G38" s="10">
        <v>182.9128</v>
      </c>
      <c r="M38" s="10">
        <v>0.95833333333333337</v>
      </c>
      <c r="N38" s="10">
        <v>146.26689999999999</v>
      </c>
      <c r="O38" s="10">
        <v>319.02789999999999</v>
      </c>
      <c r="P38" s="10">
        <v>730.24159999999995</v>
      </c>
      <c r="Q38" s="10">
        <v>870.44090000000006</v>
      </c>
      <c r="R38" s="10">
        <v>340.88729999999998</v>
      </c>
      <c r="S38" s="10">
        <v>1509.7360000000001</v>
      </c>
    </row>
    <row r="39" spans="1:19" x14ac:dyDescent="0.25">
      <c r="A39" s="10" t="s">
        <v>29</v>
      </c>
      <c r="B39" s="10">
        <v>108.2167</v>
      </c>
      <c r="C39" s="10">
        <v>104.9755</v>
      </c>
      <c r="D39" s="10">
        <v>106.9452</v>
      </c>
      <c r="E39" s="10">
        <v>105.8314</v>
      </c>
      <c r="F39" s="10">
        <v>105.8265</v>
      </c>
      <c r="G39" s="10">
        <v>105.9808</v>
      </c>
      <c r="M39" s="10" t="s">
        <v>29</v>
      </c>
      <c r="N39" s="10">
        <v>143.37209999999999</v>
      </c>
      <c r="O39" s="10">
        <v>145.3818</v>
      </c>
      <c r="P39" s="10">
        <v>158.90950000000001</v>
      </c>
      <c r="Q39" s="10">
        <v>158.6403</v>
      </c>
      <c r="R39" s="10">
        <v>179.57</v>
      </c>
      <c r="S39" s="10">
        <v>175.05359999999999</v>
      </c>
    </row>
    <row r="41" spans="1:19" x14ac:dyDescent="0.25">
      <c r="A41" s="9" t="s">
        <v>12</v>
      </c>
    </row>
    <row r="42" spans="1:19" x14ac:dyDescent="0.25">
      <c r="A42" s="9" t="s">
        <v>9</v>
      </c>
    </row>
    <row r="43" spans="1:19" x14ac:dyDescent="0.25">
      <c r="A43" s="10"/>
      <c r="B43" s="10">
        <v>0</v>
      </c>
      <c r="C43" s="10">
        <v>24</v>
      </c>
      <c r="D43" s="10">
        <v>48</v>
      </c>
      <c r="E43" s="10">
        <v>96</v>
      </c>
      <c r="F43" s="10">
        <v>144</v>
      </c>
      <c r="G43" s="10">
        <v>192</v>
      </c>
      <c r="H43" s="14"/>
      <c r="I43" s="14"/>
      <c r="J43" s="14"/>
    </row>
    <row r="44" spans="1:19" x14ac:dyDescent="0.25">
      <c r="A44" s="15">
        <v>4.1666666666666664E-2</v>
      </c>
      <c r="B44" s="10">
        <v>279.83449999999999</v>
      </c>
      <c r="C44" s="10">
        <v>364.7516</v>
      </c>
      <c r="D44" s="10">
        <v>426.5027</v>
      </c>
      <c r="E44" s="10">
        <v>426.01479999999998</v>
      </c>
      <c r="F44" s="10">
        <v>449.40179999999998</v>
      </c>
      <c r="G44" s="10">
        <v>270.56259999999997</v>
      </c>
      <c r="H44" s="14"/>
      <c r="I44" s="14"/>
      <c r="J44" s="14"/>
    </row>
    <row r="45" spans="1:19" x14ac:dyDescent="0.25">
      <c r="A45" s="15">
        <v>0.17499999999999999</v>
      </c>
      <c r="B45" s="10">
        <v>295.02319999999997</v>
      </c>
      <c r="C45" s="10">
        <v>298.15629999999999</v>
      </c>
      <c r="D45" s="10">
        <v>321.94540000000001</v>
      </c>
      <c r="E45" s="10">
        <v>376.12139999999999</v>
      </c>
      <c r="F45" s="10">
        <v>421.43360000000001</v>
      </c>
      <c r="G45" s="10">
        <v>278.35669999999999</v>
      </c>
      <c r="H45" s="14"/>
      <c r="I45" s="14"/>
      <c r="J45" s="14"/>
    </row>
    <row r="46" spans="1:19" x14ac:dyDescent="0.25">
      <c r="A46" s="15">
        <v>0.26666666666666666</v>
      </c>
      <c r="B46" s="10">
        <v>281.01749999999998</v>
      </c>
      <c r="C46" s="10">
        <v>287.97129999999999</v>
      </c>
      <c r="D46" s="10">
        <v>313.9907</v>
      </c>
      <c r="E46" s="10">
        <v>377.084</v>
      </c>
      <c r="F46" s="10">
        <v>400.7704</v>
      </c>
      <c r="G46" s="10">
        <v>316.4522</v>
      </c>
      <c r="H46" s="14"/>
      <c r="I46" s="14"/>
      <c r="J46" s="14"/>
    </row>
    <row r="47" spans="1:19" x14ac:dyDescent="0.25">
      <c r="A47" s="15">
        <v>0.375</v>
      </c>
      <c r="B47" s="10">
        <v>267.00060000000002</v>
      </c>
      <c r="C47" s="10">
        <v>269.38670000000002</v>
      </c>
      <c r="D47" s="10">
        <v>309.0215</v>
      </c>
      <c r="E47" s="10">
        <v>399.46260000000001</v>
      </c>
      <c r="F47" s="10">
        <v>394.99700000000001</v>
      </c>
      <c r="G47" s="10">
        <v>356.51069999999999</v>
      </c>
      <c r="H47" s="14"/>
      <c r="I47" s="14"/>
      <c r="J47" s="14"/>
    </row>
    <row r="48" spans="1:19" x14ac:dyDescent="0.25">
      <c r="A48" s="15">
        <v>0.5</v>
      </c>
      <c r="B48" s="10">
        <v>257.89210000000003</v>
      </c>
      <c r="C48" s="10">
        <v>254.30539999999999</v>
      </c>
      <c r="D48" s="10">
        <v>300.00630000000001</v>
      </c>
      <c r="E48" s="10">
        <v>379.56740000000002</v>
      </c>
      <c r="F48" s="10">
        <v>411.12419999999997</v>
      </c>
      <c r="G48" s="10">
        <v>414.35719999999998</v>
      </c>
      <c r="H48" s="14"/>
      <c r="I48" s="14"/>
      <c r="J48" s="14"/>
    </row>
    <row r="49" spans="1:10" x14ac:dyDescent="0.25">
      <c r="A49" s="15">
        <v>0.60833333333333328</v>
      </c>
      <c r="B49" s="10">
        <v>268.29579999999999</v>
      </c>
      <c r="C49" s="10">
        <v>350.7072</v>
      </c>
      <c r="D49" s="10">
        <v>341.59750000000003</v>
      </c>
      <c r="E49" s="10">
        <v>426.40710000000001</v>
      </c>
      <c r="F49" s="10">
        <v>473.90069999999997</v>
      </c>
      <c r="G49" s="10">
        <v>505.5163</v>
      </c>
      <c r="H49" s="14"/>
      <c r="I49" s="14"/>
      <c r="J49" s="14"/>
    </row>
    <row r="50" spans="1:10" x14ac:dyDescent="0.25">
      <c r="A50" s="15">
        <v>0.72499999999999998</v>
      </c>
      <c r="B50" s="10">
        <v>279.61020000000002</v>
      </c>
      <c r="C50" s="10">
        <v>315.90570000000002</v>
      </c>
      <c r="D50" s="10">
        <v>336.05020000000002</v>
      </c>
      <c r="E50" s="10">
        <v>410.54599999999999</v>
      </c>
      <c r="F50" s="10">
        <v>473.42380000000003</v>
      </c>
      <c r="G50" s="10">
        <v>522.38390000000004</v>
      </c>
      <c r="H50" s="14"/>
      <c r="I50" s="14"/>
      <c r="J50" s="14"/>
    </row>
    <row r="51" spans="1:10" x14ac:dyDescent="0.25">
      <c r="A51" s="15">
        <v>0.81666666666666665</v>
      </c>
      <c r="B51" s="10">
        <v>297.73219999999998</v>
      </c>
      <c r="C51" s="10">
        <v>293.43889999999999</v>
      </c>
      <c r="D51" s="10">
        <v>324.39749999999998</v>
      </c>
      <c r="E51" s="10">
        <v>409.28050000000002</v>
      </c>
      <c r="F51" s="10">
        <v>488.90940000000001</v>
      </c>
      <c r="G51" s="10">
        <v>574.79349999999999</v>
      </c>
      <c r="H51" s="14"/>
      <c r="I51" s="14"/>
      <c r="J51" s="14"/>
    </row>
    <row r="52" spans="1:10" x14ac:dyDescent="0.25">
      <c r="A52" s="15">
        <v>0.95833333333333337</v>
      </c>
      <c r="B52" s="10">
        <v>246.83879999999999</v>
      </c>
      <c r="C52" s="10">
        <v>448.7638</v>
      </c>
      <c r="D52" s="10">
        <v>642.38009999999997</v>
      </c>
      <c r="E52" s="10">
        <v>968.02560000000005</v>
      </c>
      <c r="F52" s="10" t="s">
        <v>28</v>
      </c>
      <c r="G52" s="10">
        <v>1392.8780000000002</v>
      </c>
      <c r="H52" s="14"/>
      <c r="I52" s="14"/>
      <c r="J52" s="14"/>
    </row>
    <row r="53" spans="1:10" x14ac:dyDescent="0.25">
      <c r="A53" s="10" t="s">
        <v>29</v>
      </c>
      <c r="B53" s="10">
        <v>218.99809999999999</v>
      </c>
      <c r="C53" s="10">
        <v>218.6721</v>
      </c>
      <c r="D53" s="10">
        <v>195.56440000000001</v>
      </c>
      <c r="E53" s="10">
        <v>204.2466</v>
      </c>
      <c r="F53" s="10">
        <v>253.46019999999999</v>
      </c>
      <c r="G53" s="10">
        <v>256.65820000000002</v>
      </c>
      <c r="H53" s="14"/>
      <c r="I53" s="14"/>
      <c r="J53" s="14"/>
    </row>
    <row r="54" spans="1:10" x14ac:dyDescent="0.25">
      <c r="A54" s="14"/>
      <c r="H54" s="14"/>
      <c r="I54" s="14"/>
      <c r="J54" s="14"/>
    </row>
    <row r="55" spans="1:10" x14ac:dyDescent="0.25">
      <c r="A55" s="9" t="s">
        <v>10</v>
      </c>
      <c r="H55" s="14"/>
      <c r="I55" s="14"/>
      <c r="J55" s="14"/>
    </row>
    <row r="56" spans="1:10" x14ac:dyDescent="0.25">
      <c r="A56" s="10"/>
      <c r="B56" s="10">
        <v>0</v>
      </c>
      <c r="C56" s="10">
        <v>24</v>
      </c>
      <c r="D56" s="10">
        <v>48</v>
      </c>
      <c r="E56" s="10">
        <v>96</v>
      </c>
      <c r="F56" s="10">
        <v>144</v>
      </c>
      <c r="G56" s="10">
        <v>192</v>
      </c>
      <c r="H56" s="14"/>
      <c r="I56" s="14"/>
      <c r="J56" s="14"/>
    </row>
    <row r="57" spans="1:10" x14ac:dyDescent="0.25">
      <c r="A57" s="10">
        <v>4.1666666666666664E-2</v>
      </c>
      <c r="B57" s="10">
        <v>277.86160000000001</v>
      </c>
      <c r="C57" s="10">
        <v>347.91930000000002</v>
      </c>
      <c r="D57" s="10">
        <v>392.66239999999999</v>
      </c>
      <c r="E57" s="10">
        <v>399.38529999999997</v>
      </c>
      <c r="F57" s="10">
        <v>437.02510000000001</v>
      </c>
      <c r="G57" s="10">
        <v>275.51569999999998</v>
      </c>
      <c r="H57" s="14"/>
      <c r="I57" s="14"/>
      <c r="J57" s="14"/>
    </row>
    <row r="58" spans="1:10" x14ac:dyDescent="0.25">
      <c r="A58" s="10">
        <v>0.17499999999999999</v>
      </c>
      <c r="B58" s="10">
        <v>279.85379999999998</v>
      </c>
      <c r="C58" s="10">
        <v>295.13150000000002</v>
      </c>
      <c r="D58" s="10">
        <v>318.90800000000002</v>
      </c>
      <c r="E58" s="10">
        <v>359.68599999999998</v>
      </c>
      <c r="F58" s="10">
        <v>393.03359999999998</v>
      </c>
      <c r="G58" s="10">
        <v>259.54450000000003</v>
      </c>
      <c r="H58" s="14"/>
      <c r="I58" s="14"/>
      <c r="J58" s="14"/>
    </row>
    <row r="59" spans="1:10" x14ac:dyDescent="0.25">
      <c r="A59" s="10">
        <v>0.26666666666666666</v>
      </c>
      <c r="B59" s="10">
        <v>263.18290000000002</v>
      </c>
      <c r="C59" s="10">
        <v>261.70249999999999</v>
      </c>
      <c r="D59" s="10">
        <v>308.1764</v>
      </c>
      <c r="E59" s="10">
        <v>358.4203</v>
      </c>
      <c r="F59" s="10">
        <v>397.22680000000003</v>
      </c>
      <c r="G59" s="10">
        <v>270.98570000000001</v>
      </c>
      <c r="H59" s="14"/>
      <c r="I59" s="14"/>
      <c r="J59" s="14"/>
    </row>
    <row r="60" spans="1:10" x14ac:dyDescent="0.25">
      <c r="A60" s="10">
        <v>0.375</v>
      </c>
      <c r="B60" s="10">
        <v>251.5146</v>
      </c>
      <c r="C60" s="10">
        <v>249.62860000000001</v>
      </c>
      <c r="D60" s="10">
        <v>291.41149999999999</v>
      </c>
      <c r="E60" s="10">
        <v>353.51960000000003</v>
      </c>
      <c r="F60" s="10">
        <v>403.87079999999997</v>
      </c>
      <c r="G60" s="10">
        <v>331.10849999999999</v>
      </c>
      <c r="H60" s="14"/>
      <c r="I60" s="14"/>
      <c r="J60" s="14"/>
    </row>
    <row r="61" spans="1:10" x14ac:dyDescent="0.25">
      <c r="A61" s="10">
        <v>0.5</v>
      </c>
      <c r="B61" s="10">
        <v>242.5291</v>
      </c>
      <c r="C61" s="10">
        <v>224.01390000000001</v>
      </c>
      <c r="D61" s="10">
        <v>267.11619999999999</v>
      </c>
      <c r="E61" s="10">
        <v>350.8236</v>
      </c>
      <c r="F61" s="10">
        <v>401.30560000000003</v>
      </c>
      <c r="G61" s="10">
        <v>0</v>
      </c>
      <c r="H61" s="14"/>
      <c r="I61" s="14"/>
      <c r="J61" s="14"/>
    </row>
    <row r="62" spans="1:10" x14ac:dyDescent="0.25">
      <c r="A62" s="10">
        <v>0.60833333333333328</v>
      </c>
      <c r="B62" s="10">
        <v>252.7878</v>
      </c>
      <c r="C62" s="10">
        <v>359.53140000000002</v>
      </c>
      <c r="D62" s="10">
        <v>362.6474</v>
      </c>
      <c r="E62" s="10">
        <v>472.91899999999998</v>
      </c>
      <c r="F62" s="10">
        <v>504.96339999999998</v>
      </c>
      <c r="G62" s="10">
        <v>0</v>
      </c>
      <c r="H62" s="14"/>
      <c r="I62" s="14"/>
      <c r="J62" s="14"/>
    </row>
    <row r="63" spans="1:10" x14ac:dyDescent="0.25">
      <c r="A63" s="10">
        <v>0.72499999999999998</v>
      </c>
      <c r="B63" s="10">
        <v>266.7826</v>
      </c>
      <c r="C63" s="10">
        <v>297.07</v>
      </c>
      <c r="D63" s="10">
        <v>320.13929999999999</v>
      </c>
      <c r="E63" s="10">
        <v>416.88200000000001</v>
      </c>
      <c r="F63" s="10">
        <v>488.70839999999998</v>
      </c>
      <c r="G63" s="10">
        <v>631.05669999999998</v>
      </c>
      <c r="H63" s="14"/>
      <c r="I63" s="14"/>
      <c r="J63" s="14"/>
    </row>
    <row r="64" spans="1:10" x14ac:dyDescent="0.25">
      <c r="A64" s="10">
        <v>0.81666666666666665</v>
      </c>
      <c r="B64" s="10">
        <v>225.88419999999999</v>
      </c>
      <c r="C64" s="10">
        <v>299.4248</v>
      </c>
      <c r="D64" s="10">
        <v>326.67419999999998</v>
      </c>
      <c r="E64" s="10">
        <v>440.31900000000002</v>
      </c>
      <c r="F64" s="10">
        <v>557.18389999999999</v>
      </c>
      <c r="G64" s="10">
        <v>0</v>
      </c>
      <c r="H64" s="14"/>
      <c r="I64" s="14"/>
      <c r="J64" s="14"/>
    </row>
    <row r="65" spans="1:10" x14ac:dyDescent="0.25">
      <c r="A65" s="10">
        <v>0.95833333333333337</v>
      </c>
      <c r="B65" s="10">
        <v>250.1559</v>
      </c>
      <c r="C65" s="10">
        <v>439.33780000000002</v>
      </c>
      <c r="D65" s="10">
        <v>631.1354</v>
      </c>
      <c r="E65" s="10">
        <v>935.38639999999998</v>
      </c>
      <c r="F65" s="10">
        <v>1365.9479999999999</v>
      </c>
      <c r="G65" s="10">
        <v>0</v>
      </c>
      <c r="H65" s="14"/>
      <c r="I65" s="14"/>
      <c r="J65" s="14"/>
    </row>
    <row r="66" spans="1:10" x14ac:dyDescent="0.25">
      <c r="A66" s="10" t="s">
        <v>29</v>
      </c>
      <c r="B66" s="10">
        <v>224.12889999999999</v>
      </c>
      <c r="C66" s="10">
        <v>233.584</v>
      </c>
      <c r="D66" s="10">
        <v>198.45050000000001</v>
      </c>
      <c r="E66" s="10">
        <v>204.7062</v>
      </c>
      <c r="F66" s="10">
        <v>253.7756</v>
      </c>
      <c r="G66" s="10">
        <v>0</v>
      </c>
      <c r="H66" s="14"/>
      <c r="I66" s="14"/>
      <c r="J66" s="14"/>
    </row>
    <row r="67" spans="1:10" x14ac:dyDescent="0.25">
      <c r="A67" s="14"/>
      <c r="H67" s="14"/>
      <c r="I67" s="14"/>
      <c r="J67" s="14"/>
    </row>
    <row r="68" spans="1:10" x14ac:dyDescent="0.25">
      <c r="A68" s="14" t="s">
        <v>53</v>
      </c>
    </row>
    <row r="69" spans="1:10" x14ac:dyDescent="0.25">
      <c r="A69" s="10"/>
      <c r="B69" s="10">
        <v>0</v>
      </c>
      <c r="C69" s="10">
        <v>24</v>
      </c>
      <c r="D69" s="10">
        <v>48</v>
      </c>
      <c r="E69" s="10">
        <v>96</v>
      </c>
      <c r="F69" s="10">
        <v>144</v>
      </c>
      <c r="G69" s="10">
        <v>192</v>
      </c>
    </row>
    <row r="70" spans="1:10" x14ac:dyDescent="0.25">
      <c r="A70" s="10">
        <v>4.1666666666666664E-2</v>
      </c>
      <c r="B70" s="10">
        <v>213.4392</v>
      </c>
      <c r="C70" s="10">
        <v>346.1377</v>
      </c>
      <c r="D70" s="10">
        <v>373.60629999999998</v>
      </c>
      <c r="E70" s="10">
        <v>420.06659999999999</v>
      </c>
      <c r="F70" s="10"/>
      <c r="G70" s="10">
        <v>459.02839999999998</v>
      </c>
    </row>
    <row r="71" spans="1:10" x14ac:dyDescent="0.25">
      <c r="A71" s="10">
        <v>0.17499999999999999</v>
      </c>
      <c r="B71" s="10">
        <v>208.6113</v>
      </c>
      <c r="C71" s="10">
        <v>204.81979999999999</v>
      </c>
      <c r="D71" s="10">
        <v>227.59520000000001</v>
      </c>
      <c r="E71" s="10">
        <v>241.9658</v>
      </c>
      <c r="F71" s="10">
        <v>262.98289999999997</v>
      </c>
      <c r="G71" s="10">
        <v>305.08640000000003</v>
      </c>
    </row>
    <row r="72" spans="1:10" x14ac:dyDescent="0.25">
      <c r="A72" s="10">
        <v>0.26666666666666666</v>
      </c>
      <c r="B72" s="10">
        <v>211.3212</v>
      </c>
      <c r="C72" s="10">
        <v>191.48419999999999</v>
      </c>
      <c r="D72" s="10">
        <v>220.7422</v>
      </c>
      <c r="E72" s="10">
        <v>237.3621</v>
      </c>
      <c r="F72" s="10">
        <v>247.2311</v>
      </c>
      <c r="G72" s="10">
        <v>321.14159999999998</v>
      </c>
    </row>
    <row r="73" spans="1:10" x14ac:dyDescent="0.25">
      <c r="A73" s="10">
        <v>0.375</v>
      </c>
      <c r="B73" s="10">
        <v>210.4325</v>
      </c>
      <c r="C73" s="10">
        <v>180.63929999999999</v>
      </c>
      <c r="D73" s="10">
        <v>214.4717</v>
      </c>
      <c r="E73" s="10">
        <v>231.80459999999999</v>
      </c>
      <c r="F73" s="10">
        <v>273.71010000000001</v>
      </c>
      <c r="G73" s="10">
        <v>330.85079999999999</v>
      </c>
    </row>
    <row r="74" spans="1:10" x14ac:dyDescent="0.25">
      <c r="A74" s="10">
        <v>0.5</v>
      </c>
      <c r="B74" s="10">
        <v>215.2062</v>
      </c>
      <c r="C74" s="10">
        <v>172.11529999999999</v>
      </c>
      <c r="D74" s="10">
        <v>208.51599999999999</v>
      </c>
      <c r="E74" s="10">
        <v>227.91040000000001</v>
      </c>
      <c r="F74" s="10">
        <v>258.46570000000003</v>
      </c>
      <c r="G74" s="10">
        <v>330.58440000000002</v>
      </c>
    </row>
    <row r="75" spans="1:10" x14ac:dyDescent="0.25">
      <c r="A75" s="10">
        <v>0.60833333333333328</v>
      </c>
      <c r="B75" s="10">
        <v>211.65649999999999</v>
      </c>
      <c r="C75" s="10">
        <v>223.4006</v>
      </c>
      <c r="D75" s="10">
        <v>275.81189999999998</v>
      </c>
      <c r="E75" s="10">
        <v>307.7876</v>
      </c>
      <c r="F75" s="10">
        <v>308.80419999999998</v>
      </c>
      <c r="G75" s="10">
        <v>384.65199999999999</v>
      </c>
    </row>
    <row r="76" spans="1:10" x14ac:dyDescent="0.25">
      <c r="A76" s="10">
        <v>0.72499999999999998</v>
      </c>
      <c r="B76" s="10">
        <v>257.5247</v>
      </c>
      <c r="C76" s="10">
        <v>350.78190000000001</v>
      </c>
      <c r="D76" s="10">
        <v>368.64030000000002</v>
      </c>
      <c r="E76" s="10">
        <v>387.99979999999999</v>
      </c>
      <c r="F76" s="10">
        <v>409.02429999999998</v>
      </c>
      <c r="G76" s="10">
        <v>442.822</v>
      </c>
    </row>
    <row r="77" spans="1:10" x14ac:dyDescent="0.25">
      <c r="A77" s="10">
        <v>0.81666666666666665</v>
      </c>
      <c r="B77" s="10">
        <v>222.14750000000001</v>
      </c>
      <c r="C77" s="10">
        <v>319.3544</v>
      </c>
      <c r="D77" s="10">
        <v>309.51429999999999</v>
      </c>
      <c r="E77" s="10">
        <v>397.16649999999998</v>
      </c>
      <c r="F77" s="10">
        <v>441.97519999999997</v>
      </c>
      <c r="G77" s="10">
        <v>467.34320000000002</v>
      </c>
    </row>
    <row r="78" spans="1:10" x14ac:dyDescent="0.25">
      <c r="A78" s="10">
        <v>0.95833333333333337</v>
      </c>
      <c r="B78" s="10">
        <v>211.92089999999999</v>
      </c>
      <c r="C78" s="10">
        <v>407.8383</v>
      </c>
      <c r="D78" s="10">
        <v>514.01679999999999</v>
      </c>
      <c r="E78" s="10">
        <v>810.59559999999999</v>
      </c>
      <c r="F78" s="10">
        <v>1042.4613999999999</v>
      </c>
      <c r="G78" s="10">
        <v>1252.2855999999999</v>
      </c>
    </row>
    <row r="79" spans="1:10" x14ac:dyDescent="0.25">
      <c r="A79" s="10" t="s">
        <v>29</v>
      </c>
      <c r="B79" s="10">
        <v>218.9358</v>
      </c>
      <c r="C79" s="10">
        <v>219.6773</v>
      </c>
      <c r="D79" s="10">
        <v>197.55369999999999</v>
      </c>
      <c r="E79" s="10">
        <v>206.1694</v>
      </c>
      <c r="F79" s="10">
        <v>211.87180000000001</v>
      </c>
      <c r="G79" s="10">
        <v>216.03440000000001</v>
      </c>
    </row>
    <row r="81" spans="1:10" x14ac:dyDescent="0.25">
      <c r="A81" s="9" t="s">
        <v>15</v>
      </c>
    </row>
    <row r="82" spans="1:10" x14ac:dyDescent="0.25">
      <c r="A82" s="9" t="s">
        <v>31</v>
      </c>
    </row>
    <row r="83" spans="1:10" x14ac:dyDescent="0.25">
      <c r="A83" s="10"/>
      <c r="B83" s="10" t="s">
        <v>27</v>
      </c>
      <c r="C83" s="10" t="s">
        <v>17</v>
      </c>
      <c r="D83" s="10" t="s">
        <v>18</v>
      </c>
      <c r="E83" s="10" t="s">
        <v>33</v>
      </c>
      <c r="F83" s="10" t="s">
        <v>19</v>
      </c>
      <c r="G83" s="10" t="s">
        <v>30</v>
      </c>
      <c r="H83" s="10" t="s">
        <v>20</v>
      </c>
      <c r="I83" s="10" t="s">
        <v>34</v>
      </c>
      <c r="J83" s="10" t="s">
        <v>21</v>
      </c>
    </row>
    <row r="84" spans="1:10" x14ac:dyDescent="0.25">
      <c r="A84" s="10">
        <v>1</v>
      </c>
      <c r="B84" s="10">
        <v>7.6</v>
      </c>
      <c r="C84" s="10">
        <v>7.6</v>
      </c>
      <c r="D84" s="10">
        <v>6.9</v>
      </c>
      <c r="E84" s="10">
        <v>6.8</v>
      </c>
      <c r="F84" s="10">
        <v>7.4</v>
      </c>
      <c r="G84" s="10">
        <v>6.8</v>
      </c>
      <c r="H84" s="10">
        <v>6</v>
      </c>
      <c r="I84" s="10">
        <v>6.2</v>
      </c>
      <c r="J84" s="10">
        <v>5.6</v>
      </c>
    </row>
    <row r="85" spans="1:10" x14ac:dyDescent="0.25">
      <c r="A85" s="10">
        <v>2</v>
      </c>
      <c r="B85" s="10">
        <v>19</v>
      </c>
      <c r="C85" s="10">
        <v>19</v>
      </c>
      <c r="D85" s="10">
        <v>17.8</v>
      </c>
      <c r="E85" s="10">
        <v>17.100000000000001</v>
      </c>
      <c r="F85" s="10">
        <v>16</v>
      </c>
      <c r="G85" s="10">
        <v>14.8</v>
      </c>
      <c r="H85" s="10">
        <v>13.2</v>
      </c>
      <c r="I85" s="10">
        <v>12.5</v>
      </c>
      <c r="J85" s="10">
        <v>11.2</v>
      </c>
    </row>
    <row r="86" spans="1:10" x14ac:dyDescent="0.25">
      <c r="A86" s="10">
        <v>3</v>
      </c>
      <c r="B86" s="10">
        <v>26.4</v>
      </c>
      <c r="C86" s="10">
        <v>26.4</v>
      </c>
      <c r="D86" s="10">
        <v>25.1</v>
      </c>
      <c r="E86" s="10">
        <v>23.7</v>
      </c>
      <c r="F86" s="10">
        <v>21.7</v>
      </c>
      <c r="G86" s="10">
        <v>19.899999999999999</v>
      </c>
      <c r="H86" s="10">
        <v>17.8</v>
      </c>
      <c r="I86" s="10">
        <v>16.7</v>
      </c>
      <c r="J86" s="10">
        <v>14.9</v>
      </c>
    </row>
    <row r="87" spans="1:10" x14ac:dyDescent="0.25">
      <c r="A87" s="10">
        <v>4</v>
      </c>
      <c r="B87" s="10">
        <v>32.700000000000003</v>
      </c>
      <c r="C87" s="10">
        <v>31.7</v>
      </c>
      <c r="D87" s="10">
        <v>30.8</v>
      </c>
      <c r="E87" s="10">
        <v>28.6</v>
      </c>
      <c r="F87" s="10">
        <v>25.6</v>
      </c>
      <c r="G87" s="10">
        <v>23.8</v>
      </c>
      <c r="H87" s="10">
        <v>21.4</v>
      </c>
      <c r="I87" s="10">
        <v>19.899999999999999</v>
      </c>
      <c r="J87" s="10">
        <v>17.600000000000001</v>
      </c>
    </row>
    <row r="88" spans="1:10" x14ac:dyDescent="0.25">
      <c r="A88" s="10">
        <v>5</v>
      </c>
      <c r="B88" s="10">
        <v>41.7</v>
      </c>
      <c r="C88" s="10">
        <v>41.7</v>
      </c>
      <c r="D88" s="10">
        <v>38</v>
      </c>
      <c r="E88" s="10">
        <v>35</v>
      </c>
      <c r="F88" s="10">
        <v>31.1</v>
      </c>
      <c r="G88" s="10">
        <v>28.8</v>
      </c>
      <c r="H88" s="10">
        <v>25.9</v>
      </c>
      <c r="I88" s="10">
        <v>24.2</v>
      </c>
      <c r="J88" s="10">
        <v>21.6</v>
      </c>
    </row>
    <row r="89" spans="1:10" x14ac:dyDescent="0.25">
      <c r="A89" s="10">
        <v>6</v>
      </c>
      <c r="B89" s="10">
        <v>43.7</v>
      </c>
      <c r="C89" s="10">
        <v>43.7</v>
      </c>
      <c r="D89" s="10">
        <v>39.5</v>
      </c>
      <c r="E89" s="10">
        <v>36.1</v>
      </c>
      <c r="F89" s="10">
        <v>32.1</v>
      </c>
      <c r="G89" s="10">
        <v>29.6</v>
      </c>
      <c r="H89" s="10">
        <v>26.7</v>
      </c>
      <c r="I89" s="10">
        <v>25</v>
      </c>
      <c r="J89" s="10">
        <v>22.3</v>
      </c>
    </row>
    <row r="90" spans="1:10" x14ac:dyDescent="0.25">
      <c r="A90" s="10" t="s">
        <v>36</v>
      </c>
      <c r="B90" s="10">
        <v>49.5</v>
      </c>
      <c r="C90" s="10">
        <v>49.5</v>
      </c>
      <c r="D90" s="10">
        <v>43.3</v>
      </c>
      <c r="E90" s="10">
        <v>39.1</v>
      </c>
      <c r="F90" s="10">
        <v>35</v>
      </c>
      <c r="G90" s="10">
        <v>32.5</v>
      </c>
      <c r="H90" s="10">
        <v>29.5</v>
      </c>
      <c r="I90" s="10">
        <v>27.7</v>
      </c>
      <c r="J90" s="10">
        <v>24.9</v>
      </c>
    </row>
    <row r="91" spans="1:10" x14ac:dyDescent="0.25">
      <c r="A91" s="10" t="s">
        <v>37</v>
      </c>
      <c r="B91" s="10">
        <v>50</v>
      </c>
      <c r="C91" s="10">
        <v>50</v>
      </c>
      <c r="D91" s="10">
        <v>43.8</v>
      </c>
      <c r="E91" s="10">
        <v>39.6</v>
      </c>
      <c r="F91" s="10">
        <v>35.4</v>
      </c>
      <c r="G91" s="10">
        <v>33</v>
      </c>
      <c r="H91" s="10">
        <v>29.9</v>
      </c>
      <c r="I91" s="10">
        <v>28.1</v>
      </c>
      <c r="J91" s="10">
        <v>25.2</v>
      </c>
    </row>
    <row r="92" spans="1:10" x14ac:dyDescent="0.25">
      <c r="A92" s="10" t="s">
        <v>38</v>
      </c>
      <c r="B92" s="10">
        <v>23</v>
      </c>
      <c r="C92" s="10">
        <v>23</v>
      </c>
      <c r="D92" s="10">
        <v>24</v>
      </c>
      <c r="E92" s="10">
        <v>25</v>
      </c>
      <c r="F92" s="10">
        <v>25</v>
      </c>
      <c r="G92" s="10">
        <v>25</v>
      </c>
      <c r="H92" s="10">
        <v>25</v>
      </c>
      <c r="I92" s="10">
        <v>25</v>
      </c>
      <c r="J92" s="10">
        <v>25</v>
      </c>
    </row>
    <row r="93" spans="1:10" x14ac:dyDescent="0.25">
      <c r="A93" s="10" t="s">
        <v>39</v>
      </c>
      <c r="B93" s="10">
        <v>30</v>
      </c>
      <c r="C93" s="10">
        <v>30</v>
      </c>
      <c r="D93" s="10">
        <v>30</v>
      </c>
      <c r="E93" s="10">
        <v>30</v>
      </c>
      <c r="F93" s="10">
        <v>30</v>
      </c>
      <c r="G93" s="10">
        <v>30</v>
      </c>
      <c r="H93" s="10">
        <v>30</v>
      </c>
      <c r="I93" s="10">
        <v>30</v>
      </c>
      <c r="J93" s="10">
        <v>30</v>
      </c>
    </row>
    <row r="95" spans="1:10" x14ac:dyDescent="0.25">
      <c r="A95" s="9" t="s">
        <v>32</v>
      </c>
    </row>
    <row r="96" spans="1:10" x14ac:dyDescent="0.25">
      <c r="A96" s="10"/>
      <c r="B96" s="10" t="s">
        <v>27</v>
      </c>
      <c r="C96" s="10" t="s">
        <v>17</v>
      </c>
      <c r="D96" s="10" t="s">
        <v>18</v>
      </c>
      <c r="E96" s="10" t="s">
        <v>33</v>
      </c>
      <c r="F96" s="10" t="s">
        <v>19</v>
      </c>
      <c r="G96" s="10" t="s">
        <v>30</v>
      </c>
      <c r="H96" s="10" t="s">
        <v>20</v>
      </c>
      <c r="I96" s="10" t="s">
        <v>34</v>
      </c>
      <c r="J96" s="10" t="s">
        <v>21</v>
      </c>
    </row>
    <row r="97" spans="1:10" x14ac:dyDescent="0.25">
      <c r="A97" s="10">
        <v>1</v>
      </c>
      <c r="B97" s="10">
        <v>7.6</v>
      </c>
      <c r="C97" s="10">
        <v>7.4</v>
      </c>
      <c r="D97" s="10">
        <v>6.8</v>
      </c>
      <c r="E97" s="10">
        <v>5.6</v>
      </c>
      <c r="F97" s="10">
        <v>5.6</v>
      </c>
      <c r="G97" s="10">
        <v>4.7</v>
      </c>
      <c r="H97" s="10">
        <v>4.0999999999999996</v>
      </c>
      <c r="I97" s="10">
        <v>4.3</v>
      </c>
      <c r="J97" s="10">
        <v>4.2</v>
      </c>
    </row>
    <row r="98" spans="1:10" x14ac:dyDescent="0.25">
      <c r="A98" s="10">
        <v>2</v>
      </c>
      <c r="B98" s="10">
        <v>19.8</v>
      </c>
      <c r="C98" s="10">
        <v>17.7</v>
      </c>
      <c r="D98" s="10">
        <v>15.1</v>
      </c>
      <c r="E98" s="10">
        <v>13.1</v>
      </c>
      <c r="F98" s="10">
        <v>12.3</v>
      </c>
      <c r="G98" s="10">
        <v>10</v>
      </c>
      <c r="H98" s="10">
        <v>9.1999999999999993</v>
      </c>
      <c r="I98" s="10">
        <v>9.1999999999999993</v>
      </c>
      <c r="J98" s="10">
        <v>8.6999999999999993</v>
      </c>
    </row>
    <row r="99" spans="1:10" x14ac:dyDescent="0.25">
      <c r="A99" s="10">
        <v>3</v>
      </c>
      <c r="B99" s="10">
        <v>26.4</v>
      </c>
      <c r="C99" s="10">
        <v>23.1</v>
      </c>
      <c r="D99" s="10">
        <v>19.5</v>
      </c>
      <c r="E99" s="10">
        <v>17.100000000000001</v>
      </c>
      <c r="F99" s="10">
        <v>16.2</v>
      </c>
      <c r="G99" s="10">
        <v>13.2</v>
      </c>
      <c r="H99" s="10">
        <v>12.3</v>
      </c>
      <c r="I99" s="10">
        <v>12.2</v>
      </c>
      <c r="J99" s="10">
        <v>11.5</v>
      </c>
    </row>
    <row r="100" spans="1:10" x14ac:dyDescent="0.25">
      <c r="A100" s="10">
        <v>4</v>
      </c>
      <c r="B100" s="10">
        <v>32.5</v>
      </c>
      <c r="C100" s="10">
        <v>28.4</v>
      </c>
      <c r="D100" s="10">
        <v>24.1</v>
      </c>
      <c r="E100" s="10">
        <v>21.3</v>
      </c>
      <c r="F100" s="10">
        <v>19.7</v>
      </c>
      <c r="G100" s="10">
        <v>15.9</v>
      </c>
      <c r="H100" s="10">
        <v>14.7</v>
      </c>
      <c r="I100" s="10">
        <v>14.5</v>
      </c>
      <c r="J100" s="10">
        <v>13.7</v>
      </c>
    </row>
    <row r="101" spans="1:10" x14ac:dyDescent="0.25">
      <c r="A101" s="10">
        <v>5</v>
      </c>
      <c r="B101" s="10">
        <v>40.5</v>
      </c>
      <c r="C101" s="10">
        <v>35.1</v>
      </c>
      <c r="D101" s="10">
        <v>30.8</v>
      </c>
      <c r="E101" s="10">
        <v>27.3</v>
      </c>
      <c r="F101" s="10">
        <v>25.3</v>
      </c>
      <c r="G101" s="10">
        <v>20.5</v>
      </c>
      <c r="H101" s="10">
        <v>19.2</v>
      </c>
      <c r="I101" s="10">
        <v>18.8</v>
      </c>
      <c r="J101" s="10">
        <v>17.8</v>
      </c>
    </row>
    <row r="102" spans="1:10" x14ac:dyDescent="0.25">
      <c r="A102" s="10">
        <v>6</v>
      </c>
      <c r="B102" s="10">
        <v>41.6</v>
      </c>
      <c r="C102" s="10">
        <v>36.200000000000003</v>
      </c>
      <c r="D102" s="10">
        <v>31.5</v>
      </c>
      <c r="E102" s="10">
        <v>28.2</v>
      </c>
      <c r="F102" s="10">
        <v>26.2</v>
      </c>
      <c r="G102" s="10">
        <v>21</v>
      </c>
      <c r="H102" s="10">
        <v>19.600000000000001</v>
      </c>
      <c r="I102" s="10">
        <v>19.399999999999999</v>
      </c>
      <c r="J102" s="10">
        <v>18.2</v>
      </c>
    </row>
    <row r="103" spans="1:10" x14ac:dyDescent="0.25">
      <c r="A103" s="10" t="s">
        <v>36</v>
      </c>
      <c r="B103" s="10">
        <v>47</v>
      </c>
      <c r="C103" s="10">
        <v>40.299999999999997</v>
      </c>
      <c r="D103" s="10">
        <v>35.4</v>
      </c>
      <c r="E103" s="10">
        <v>32</v>
      </c>
      <c r="F103" s="10">
        <v>29.6</v>
      </c>
      <c r="G103" s="10">
        <v>24.1</v>
      </c>
      <c r="H103" s="10">
        <v>22.6</v>
      </c>
      <c r="I103" s="10">
        <v>22.3</v>
      </c>
      <c r="J103" s="10">
        <v>21.2</v>
      </c>
    </row>
    <row r="104" spans="1:10" x14ac:dyDescent="0.25">
      <c r="A104" s="10" t="s">
        <v>37</v>
      </c>
      <c r="B104" s="10">
        <v>47.3</v>
      </c>
      <c r="C104" s="10">
        <v>40.6</v>
      </c>
      <c r="D104" s="10">
        <v>35.700000000000003</v>
      </c>
      <c r="E104" s="10">
        <v>32.299999999999997</v>
      </c>
      <c r="F104" s="10">
        <v>29.9</v>
      </c>
      <c r="G104" s="10">
        <v>24.3</v>
      </c>
      <c r="H104" s="10">
        <v>22.8</v>
      </c>
      <c r="I104" s="10">
        <v>22.6</v>
      </c>
      <c r="J104" s="10">
        <v>21.4</v>
      </c>
    </row>
    <row r="105" spans="1:10" x14ac:dyDescent="0.25">
      <c r="A105" s="10" t="s">
        <v>38</v>
      </c>
      <c r="B105" s="10">
        <v>25</v>
      </c>
      <c r="C105" s="10">
        <v>27</v>
      </c>
      <c r="D105" s="10">
        <v>27.5</v>
      </c>
      <c r="E105" s="10">
        <v>28</v>
      </c>
      <c r="F105" s="10">
        <v>29</v>
      </c>
      <c r="G105" s="10">
        <v>26</v>
      </c>
      <c r="H105" s="10">
        <v>27</v>
      </c>
      <c r="I105" s="10">
        <v>28</v>
      </c>
      <c r="J105" s="10">
        <v>28</v>
      </c>
    </row>
    <row r="106" spans="1:10" x14ac:dyDescent="0.25">
      <c r="A106" s="10" t="s">
        <v>39</v>
      </c>
      <c r="B106" s="10">
        <v>30</v>
      </c>
      <c r="C106" s="10"/>
      <c r="D106" s="10">
        <v>30</v>
      </c>
      <c r="E106" s="10">
        <v>30</v>
      </c>
      <c r="F106" s="10">
        <v>30</v>
      </c>
      <c r="G106" s="10">
        <v>30</v>
      </c>
      <c r="H106" s="10">
        <v>30</v>
      </c>
      <c r="I106" s="10">
        <v>30</v>
      </c>
      <c r="J106" s="10">
        <v>30</v>
      </c>
    </row>
    <row r="108" spans="1:10" x14ac:dyDescent="0.25">
      <c r="A108" s="9" t="s">
        <v>16</v>
      </c>
    </row>
    <row r="109" spans="1:10" x14ac:dyDescent="0.25">
      <c r="A109" s="9" t="s">
        <v>9</v>
      </c>
    </row>
    <row r="110" spans="1:10" x14ac:dyDescent="0.25">
      <c r="A110" s="10"/>
      <c r="B110" s="10" t="s">
        <v>27</v>
      </c>
      <c r="C110" s="10" t="s">
        <v>17</v>
      </c>
      <c r="D110" s="10" t="s">
        <v>18</v>
      </c>
      <c r="E110" s="10" t="s">
        <v>19</v>
      </c>
      <c r="F110" s="10" t="s">
        <v>20</v>
      </c>
      <c r="G110" s="13" t="s">
        <v>21</v>
      </c>
    </row>
    <row r="111" spans="1:10" x14ac:dyDescent="0.25">
      <c r="A111" s="15">
        <v>4.1666666666666664E-2</v>
      </c>
      <c r="B111" s="10">
        <v>7.7</v>
      </c>
      <c r="C111" s="10">
        <v>6.1</v>
      </c>
      <c r="D111" s="10">
        <v>7.6</v>
      </c>
      <c r="E111" s="10">
        <v>7.4</v>
      </c>
      <c r="F111" s="10">
        <v>7.2</v>
      </c>
      <c r="G111" s="10">
        <v>9.3000000000000007</v>
      </c>
    </row>
    <row r="112" spans="1:10" x14ac:dyDescent="0.25">
      <c r="A112" s="15">
        <v>0.17499999999999999</v>
      </c>
      <c r="B112" s="10">
        <v>7</v>
      </c>
      <c r="C112" s="10">
        <v>7.4</v>
      </c>
      <c r="D112" s="10">
        <v>7.2</v>
      </c>
      <c r="E112" s="10">
        <v>7.9</v>
      </c>
      <c r="F112" s="10">
        <v>10.199999999999999</v>
      </c>
      <c r="G112" s="10">
        <v>10.7</v>
      </c>
    </row>
    <row r="113" spans="1:7" x14ac:dyDescent="0.25">
      <c r="A113" s="15">
        <v>0.26666666666666666</v>
      </c>
      <c r="B113" s="10">
        <v>8</v>
      </c>
      <c r="C113" s="10">
        <v>7.4</v>
      </c>
      <c r="D113" s="10">
        <v>7.3</v>
      </c>
      <c r="E113" s="10">
        <v>9.6999999999999993</v>
      </c>
      <c r="F113" s="10">
        <v>10.5</v>
      </c>
      <c r="G113" s="10">
        <v>9.5</v>
      </c>
    </row>
    <row r="114" spans="1:7" x14ac:dyDescent="0.25">
      <c r="A114" s="15">
        <v>0.375</v>
      </c>
      <c r="B114" s="10">
        <v>8.1</v>
      </c>
      <c r="C114" s="10">
        <v>7.5</v>
      </c>
      <c r="D114" s="10">
        <v>7.4</v>
      </c>
      <c r="E114" s="10">
        <v>9.3000000000000007</v>
      </c>
      <c r="F114" s="10">
        <v>10.199999999999999</v>
      </c>
      <c r="G114" s="10">
        <v>9.5</v>
      </c>
    </row>
    <row r="115" spans="1:7" x14ac:dyDescent="0.25">
      <c r="A115" s="15">
        <v>0.5</v>
      </c>
      <c r="B115" s="10">
        <v>8.1</v>
      </c>
      <c r="C115" s="10">
        <v>7.6</v>
      </c>
      <c r="D115" s="10">
        <v>7.6</v>
      </c>
      <c r="E115" s="10">
        <v>9.6999999999999993</v>
      </c>
      <c r="F115" s="10">
        <v>9.3000000000000007</v>
      </c>
      <c r="G115" s="10">
        <v>9</v>
      </c>
    </row>
    <row r="116" spans="1:7" x14ac:dyDescent="0.25">
      <c r="A116" s="15">
        <v>0.60833333333333328</v>
      </c>
      <c r="B116" s="10">
        <v>8.1</v>
      </c>
      <c r="C116" s="10">
        <v>7.7</v>
      </c>
      <c r="D116" s="10">
        <v>7.7</v>
      </c>
      <c r="E116" s="10">
        <v>9.1999999999999993</v>
      </c>
      <c r="F116" s="10">
        <v>10.1</v>
      </c>
      <c r="G116" s="10">
        <v>8.8000000000000007</v>
      </c>
    </row>
    <row r="117" spans="1:7" x14ac:dyDescent="0.25">
      <c r="A117" s="15">
        <v>0.72499999999999998</v>
      </c>
      <c r="B117" s="10">
        <v>8.4</v>
      </c>
      <c r="C117" s="10">
        <v>8.1</v>
      </c>
      <c r="D117" s="10">
        <v>8.1999999999999993</v>
      </c>
      <c r="E117" s="10">
        <v>9</v>
      </c>
      <c r="F117" s="10">
        <v>9.6999999999999993</v>
      </c>
      <c r="G117" s="10">
        <v>8.6</v>
      </c>
    </row>
    <row r="118" spans="1:7" x14ac:dyDescent="0.25">
      <c r="A118" s="15">
        <v>0.81666666666666665</v>
      </c>
      <c r="B118" s="10">
        <v>8.6999999999999993</v>
      </c>
      <c r="C118" s="10">
        <v>8.6999999999999993</v>
      </c>
      <c r="D118" s="10">
        <v>8.4</v>
      </c>
      <c r="E118" s="10">
        <v>10.199999999999999</v>
      </c>
      <c r="F118" s="10">
        <v>10.4</v>
      </c>
      <c r="G118" s="10">
        <v>10.199999999999999</v>
      </c>
    </row>
    <row r="119" spans="1:7" x14ac:dyDescent="0.25">
      <c r="A119" s="15">
        <v>0.95833333333333337</v>
      </c>
      <c r="B119" s="10">
        <v>8.5</v>
      </c>
      <c r="C119" s="10">
        <v>8.6999999999999993</v>
      </c>
      <c r="D119" s="10">
        <v>10.199999999999999</v>
      </c>
      <c r="E119" s="10">
        <v>9.1999999999999993</v>
      </c>
      <c r="F119" s="10">
        <v>9.6</v>
      </c>
      <c r="G119" s="10">
        <v>10.4</v>
      </c>
    </row>
    <row r="120" spans="1:7" x14ac:dyDescent="0.25">
      <c r="A120" s="10" t="s">
        <v>29</v>
      </c>
      <c r="B120" s="10">
        <v>7.9</v>
      </c>
      <c r="C120" s="10">
        <v>8.5</v>
      </c>
      <c r="D120" s="10">
        <v>9.3000000000000007</v>
      </c>
      <c r="E120" s="10">
        <v>9</v>
      </c>
      <c r="F120" s="10">
        <v>9.3000000000000007</v>
      </c>
      <c r="G120" s="10">
        <v>8.9</v>
      </c>
    </row>
    <row r="121" spans="1:7" x14ac:dyDescent="0.25">
      <c r="A121" s="14"/>
    </row>
    <row r="122" spans="1:7" x14ac:dyDescent="0.25">
      <c r="A122" s="9" t="s">
        <v>10</v>
      </c>
    </row>
    <row r="123" spans="1:7" x14ac:dyDescent="0.25">
      <c r="A123" s="10"/>
      <c r="B123" s="10" t="s">
        <v>27</v>
      </c>
      <c r="C123" s="10" t="s">
        <v>17</v>
      </c>
      <c r="D123" s="10" t="s">
        <v>18</v>
      </c>
      <c r="E123" s="10" t="s">
        <v>19</v>
      </c>
      <c r="F123" s="10" t="s">
        <v>20</v>
      </c>
      <c r="G123" s="13" t="s">
        <v>21</v>
      </c>
    </row>
    <row r="124" spans="1:7" x14ac:dyDescent="0.25">
      <c r="A124" s="10">
        <v>4.1666666666666664E-2</v>
      </c>
      <c r="B124" s="10">
        <v>7.7</v>
      </c>
      <c r="C124" s="10">
        <v>4.5999999999999996</v>
      </c>
      <c r="D124" s="10">
        <v>3.6</v>
      </c>
      <c r="E124" s="10">
        <v>8.1</v>
      </c>
      <c r="F124" s="10">
        <v>4.9000000000000004</v>
      </c>
      <c r="G124" s="10">
        <v>6.8</v>
      </c>
    </row>
    <row r="125" spans="1:7" x14ac:dyDescent="0.25">
      <c r="A125" s="10">
        <v>0.17499999999999999</v>
      </c>
      <c r="B125" s="10">
        <v>7.9</v>
      </c>
      <c r="C125" s="10">
        <v>7.5</v>
      </c>
      <c r="D125" s="10">
        <v>7.8</v>
      </c>
      <c r="E125" s="10">
        <v>10</v>
      </c>
      <c r="F125" s="10">
        <v>10.6</v>
      </c>
      <c r="G125" s="10">
        <v>10</v>
      </c>
    </row>
    <row r="126" spans="1:7" x14ac:dyDescent="0.25">
      <c r="A126" s="10">
        <v>0.26666666666666666</v>
      </c>
      <c r="B126" s="10">
        <v>8.1</v>
      </c>
      <c r="C126" s="10">
        <v>8.1999999999999993</v>
      </c>
      <c r="D126" s="10">
        <v>8.1999999999999993</v>
      </c>
      <c r="E126" s="10">
        <v>10.9</v>
      </c>
      <c r="F126" s="10">
        <v>11.1</v>
      </c>
      <c r="G126" s="10">
        <v>9.9</v>
      </c>
    </row>
    <row r="127" spans="1:7" x14ac:dyDescent="0.25">
      <c r="A127" s="10">
        <v>0.375</v>
      </c>
      <c r="B127" s="10">
        <v>8.1999999999999993</v>
      </c>
      <c r="C127" s="10">
        <v>8.3000000000000007</v>
      </c>
      <c r="D127" s="10">
        <v>8.5</v>
      </c>
      <c r="E127" s="10">
        <v>11.3</v>
      </c>
      <c r="F127" s="10">
        <v>11.2</v>
      </c>
      <c r="G127" s="10">
        <v>9.3000000000000007</v>
      </c>
    </row>
    <row r="128" spans="1:7" x14ac:dyDescent="0.25">
      <c r="A128" s="10">
        <v>0.5</v>
      </c>
      <c r="B128" s="10">
        <v>8.1999999999999993</v>
      </c>
      <c r="C128" s="10">
        <v>8.5</v>
      </c>
      <c r="D128" s="10">
        <v>8.6</v>
      </c>
      <c r="E128" s="10">
        <v>9.6999999999999993</v>
      </c>
      <c r="F128" s="10">
        <v>9.6</v>
      </c>
      <c r="G128" s="10">
        <v>10.7</v>
      </c>
    </row>
    <row r="129" spans="1:7" x14ac:dyDescent="0.25">
      <c r="A129" s="10">
        <v>0.60833333333333328</v>
      </c>
      <c r="B129" s="10">
        <v>8.1</v>
      </c>
      <c r="C129" s="10">
        <v>8.3000000000000007</v>
      </c>
      <c r="D129" s="10">
        <v>8.6</v>
      </c>
      <c r="E129" s="10">
        <v>10.199999999999999</v>
      </c>
      <c r="F129" s="10">
        <v>11</v>
      </c>
      <c r="G129" s="10">
        <v>10.3</v>
      </c>
    </row>
    <row r="130" spans="1:7" x14ac:dyDescent="0.25">
      <c r="A130" s="10">
        <v>0.72499999999999998</v>
      </c>
      <c r="B130" s="10">
        <v>8.5</v>
      </c>
      <c r="C130" s="10">
        <v>8.4</v>
      </c>
      <c r="D130" s="10">
        <v>9</v>
      </c>
      <c r="E130" s="10">
        <v>11.2</v>
      </c>
      <c r="F130" s="10">
        <v>11.4</v>
      </c>
      <c r="G130" s="10">
        <v>10.3</v>
      </c>
    </row>
    <row r="131" spans="1:7" x14ac:dyDescent="0.25">
      <c r="A131" s="10">
        <v>0.81666666666666665</v>
      </c>
      <c r="B131" s="10">
        <v>8.8000000000000007</v>
      </c>
      <c r="C131" s="10">
        <v>8.8000000000000007</v>
      </c>
      <c r="D131" s="13">
        <v>8.9</v>
      </c>
      <c r="E131" s="10">
        <v>10.9</v>
      </c>
      <c r="F131" s="10">
        <v>11</v>
      </c>
      <c r="G131" s="10">
        <v>10.3</v>
      </c>
    </row>
    <row r="132" spans="1:7" x14ac:dyDescent="0.25">
      <c r="A132" s="10">
        <v>0.95833333333333337</v>
      </c>
      <c r="B132" s="10">
        <v>7.5</v>
      </c>
      <c r="C132" s="10">
        <v>9</v>
      </c>
      <c r="D132" s="10">
        <v>8.9</v>
      </c>
      <c r="E132" s="10">
        <v>7.9</v>
      </c>
      <c r="F132" s="10">
        <v>9.3000000000000007</v>
      </c>
      <c r="G132" s="10">
        <v>8.6999999999999993</v>
      </c>
    </row>
    <row r="133" spans="1:7" x14ac:dyDescent="0.25">
      <c r="A133" s="10" t="s">
        <v>29</v>
      </c>
      <c r="B133" s="10">
        <v>7.7</v>
      </c>
      <c r="C133" s="10">
        <v>8.5</v>
      </c>
      <c r="D133" s="10">
        <v>8.5</v>
      </c>
      <c r="E133" s="10">
        <v>8.1999999999999993</v>
      </c>
      <c r="F133" s="10">
        <v>8.8000000000000007</v>
      </c>
      <c r="G133" s="10">
        <v>9</v>
      </c>
    </row>
    <row r="135" spans="1:7" x14ac:dyDescent="0.25">
      <c r="A135" s="9" t="s">
        <v>53</v>
      </c>
    </row>
    <row r="136" spans="1:7" x14ac:dyDescent="0.25">
      <c r="A136" s="10"/>
      <c r="B136" s="10">
        <v>0</v>
      </c>
      <c r="C136" s="10">
        <v>24</v>
      </c>
      <c r="D136" s="10">
        <v>48</v>
      </c>
      <c r="E136" s="10">
        <v>96</v>
      </c>
      <c r="F136" s="10">
        <v>144</v>
      </c>
      <c r="G136" s="13">
        <v>192</v>
      </c>
    </row>
    <row r="137" spans="1:7" x14ac:dyDescent="0.25">
      <c r="A137" s="15">
        <v>4.1666666666666664E-2</v>
      </c>
      <c r="B137" s="10">
        <v>9.6999999999999993</v>
      </c>
      <c r="C137" s="10">
        <v>5.0999999999999996</v>
      </c>
      <c r="D137" s="10">
        <v>4.5999999999999996</v>
      </c>
      <c r="E137" s="10">
        <v>5.0999999999999996</v>
      </c>
      <c r="F137" s="10">
        <v>7.9</v>
      </c>
      <c r="G137" s="10">
        <v>7.8</v>
      </c>
    </row>
    <row r="138" spans="1:7" x14ac:dyDescent="0.25">
      <c r="A138" s="15">
        <v>0.17499999999999999</v>
      </c>
      <c r="B138" s="10">
        <v>9.1</v>
      </c>
      <c r="C138" s="10">
        <v>7.3</v>
      </c>
      <c r="D138" s="10">
        <v>9.6</v>
      </c>
      <c r="E138" s="10">
        <v>7.3</v>
      </c>
      <c r="F138" s="10">
        <v>8.4</v>
      </c>
      <c r="G138" s="10">
        <v>7.8</v>
      </c>
    </row>
    <row r="139" spans="1:7" x14ac:dyDescent="0.25">
      <c r="A139" s="15">
        <v>0.26666666666666666</v>
      </c>
      <c r="B139" s="10">
        <v>8.8000000000000007</v>
      </c>
      <c r="C139" s="10">
        <v>7.9</v>
      </c>
      <c r="D139" s="10">
        <v>8.4</v>
      </c>
      <c r="E139" s="10">
        <v>7.7</v>
      </c>
      <c r="F139" s="10">
        <v>8.4</v>
      </c>
      <c r="G139" s="10">
        <v>7.9</v>
      </c>
    </row>
    <row r="140" spans="1:7" x14ac:dyDescent="0.25">
      <c r="A140" s="15">
        <v>0.375</v>
      </c>
      <c r="B140" s="10">
        <v>8.8000000000000007</v>
      </c>
      <c r="C140" s="10">
        <v>8.3000000000000007</v>
      </c>
      <c r="D140" s="10">
        <v>9.6999999999999993</v>
      </c>
      <c r="E140" s="10">
        <v>8</v>
      </c>
      <c r="F140" s="10">
        <v>8.1999999999999993</v>
      </c>
      <c r="G140" s="10">
        <v>8</v>
      </c>
    </row>
    <row r="141" spans="1:7" x14ac:dyDescent="0.25">
      <c r="A141" s="15">
        <v>0.5</v>
      </c>
      <c r="B141" s="10">
        <v>8.6999999999999993</v>
      </c>
      <c r="C141" s="10">
        <v>8.5</v>
      </c>
      <c r="D141" s="10">
        <v>9</v>
      </c>
      <c r="E141" s="10">
        <v>8.1999999999999993</v>
      </c>
      <c r="F141" s="10">
        <v>8.3000000000000007</v>
      </c>
      <c r="G141" s="10">
        <v>8.3000000000000007</v>
      </c>
    </row>
    <row r="142" spans="1:7" x14ac:dyDescent="0.25">
      <c r="A142" s="15">
        <v>0.60833333333333328</v>
      </c>
      <c r="B142" s="10">
        <v>10</v>
      </c>
      <c r="C142" s="10">
        <v>8.6999999999999993</v>
      </c>
      <c r="D142" s="10">
        <v>8.8000000000000007</v>
      </c>
      <c r="E142" s="10">
        <v>8.5</v>
      </c>
      <c r="F142" s="10">
        <v>8.6</v>
      </c>
      <c r="G142" s="10">
        <v>8.5</v>
      </c>
    </row>
    <row r="143" spans="1:7" x14ac:dyDescent="0.25">
      <c r="A143" s="15">
        <v>0.72499999999999998</v>
      </c>
      <c r="B143" s="10">
        <v>9.3000000000000007</v>
      </c>
      <c r="C143" s="10">
        <v>8.9</v>
      </c>
      <c r="D143" s="10">
        <v>10.1</v>
      </c>
      <c r="E143" s="10">
        <v>8.4</v>
      </c>
      <c r="F143" s="10">
        <v>9.4</v>
      </c>
      <c r="G143" s="10">
        <v>8.6999999999999993</v>
      </c>
    </row>
    <row r="144" spans="1:7" x14ac:dyDescent="0.25">
      <c r="A144" s="15">
        <v>0.81666666666666665</v>
      </c>
      <c r="B144" s="10">
        <v>10.199999999999999</v>
      </c>
      <c r="C144" s="10">
        <v>8.9</v>
      </c>
      <c r="D144" s="10">
        <v>10.199999999999999</v>
      </c>
      <c r="E144" s="10">
        <v>8.6999999999999993</v>
      </c>
      <c r="F144" s="10">
        <v>9.4</v>
      </c>
      <c r="G144" s="10">
        <v>9</v>
      </c>
    </row>
    <row r="145" spans="1:7" x14ac:dyDescent="0.25">
      <c r="A145" s="15">
        <v>0.95833333333333337</v>
      </c>
      <c r="B145" s="10">
        <v>9.3000000000000007</v>
      </c>
      <c r="C145" s="10">
        <v>9.5</v>
      </c>
      <c r="D145" s="10">
        <v>9.3000000000000007</v>
      </c>
      <c r="E145" s="10">
        <v>9.9</v>
      </c>
      <c r="F145" s="10">
        <v>9.3000000000000007</v>
      </c>
      <c r="G145" s="10">
        <v>9.1</v>
      </c>
    </row>
    <row r="146" spans="1:7" x14ac:dyDescent="0.25">
      <c r="A146" s="10" t="s">
        <v>29</v>
      </c>
      <c r="B146" s="10">
        <v>9.1999999999999993</v>
      </c>
      <c r="C146" s="10">
        <v>9.1</v>
      </c>
      <c r="D146" s="10">
        <v>9.1</v>
      </c>
      <c r="E146" s="10">
        <v>9.6</v>
      </c>
      <c r="F146" s="10">
        <v>9.4</v>
      </c>
      <c r="G146" s="10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08"/>
  <sheetViews>
    <sheetView zoomScale="55" zoomScaleNormal="55" workbookViewId="0">
      <selection activeCell="T45" sqref="T45"/>
    </sheetView>
  </sheetViews>
  <sheetFormatPr defaultRowHeight="15" x14ac:dyDescent="0.25"/>
  <sheetData>
    <row r="1" spans="1:16" x14ac:dyDescent="0.25">
      <c r="A1" t="s">
        <v>11</v>
      </c>
      <c r="J1" t="s">
        <v>13</v>
      </c>
    </row>
    <row r="2" spans="1:16" x14ac:dyDescent="0.25">
      <c r="A2" t="s">
        <v>9</v>
      </c>
      <c r="J2" t="s">
        <v>9</v>
      </c>
    </row>
    <row r="3" spans="1:16" x14ac:dyDescent="0.25">
      <c r="A3" s="3"/>
      <c r="B3" s="6" t="s">
        <v>27</v>
      </c>
      <c r="C3" s="6" t="s">
        <v>17</v>
      </c>
      <c r="D3" s="6" t="s">
        <v>18</v>
      </c>
      <c r="E3" s="6" t="s">
        <v>19</v>
      </c>
      <c r="F3" s="6" t="s">
        <v>20</v>
      </c>
      <c r="G3" s="6" t="s">
        <v>21</v>
      </c>
      <c r="J3" s="4"/>
      <c r="K3" s="4">
        <v>0</v>
      </c>
      <c r="L3" s="4">
        <v>24</v>
      </c>
      <c r="M3" s="4">
        <v>48</v>
      </c>
      <c r="N3" s="4">
        <v>96</v>
      </c>
      <c r="O3" s="4">
        <v>144</v>
      </c>
      <c r="P3" s="4">
        <v>196</v>
      </c>
    </row>
    <row r="4" spans="1:16" x14ac:dyDescent="0.25">
      <c r="A4" s="19">
        <v>4.1666666666666664E-2</v>
      </c>
      <c r="B4" s="4">
        <v>965.02800000000002</v>
      </c>
      <c r="C4" s="4">
        <v>829.40539999999999</v>
      </c>
      <c r="D4" s="4">
        <v>759.91549999999995</v>
      </c>
      <c r="E4" s="4">
        <v>616.3732</v>
      </c>
      <c r="F4" s="4">
        <v>628.20669999999996</v>
      </c>
      <c r="G4" s="4">
        <v>680.27639999999997</v>
      </c>
      <c r="J4" s="19">
        <v>4.1666666666666664E-2</v>
      </c>
      <c r="K4" s="4">
        <v>164.32300000000001</v>
      </c>
      <c r="L4" s="4">
        <v>244.65960000000001</v>
      </c>
      <c r="M4" s="4">
        <v>237.50399999999999</v>
      </c>
      <c r="N4" s="4">
        <v>240.65039999999999</v>
      </c>
      <c r="O4" s="4">
        <v>226.14349999999999</v>
      </c>
      <c r="P4" s="4">
        <v>248.73079999999999</v>
      </c>
    </row>
    <row r="5" spans="1:16" x14ac:dyDescent="0.25">
      <c r="A5" s="19">
        <v>0.13333333333333333</v>
      </c>
      <c r="B5" s="4">
        <v>15.307</v>
      </c>
      <c r="C5" s="4">
        <v>346.95890000000003</v>
      </c>
      <c r="D5" s="4">
        <v>381.5059</v>
      </c>
      <c r="E5" s="4">
        <v>337.42779999999999</v>
      </c>
      <c r="F5" s="4">
        <v>439.62529999999998</v>
      </c>
      <c r="G5" s="4">
        <v>491.68369999999999</v>
      </c>
      <c r="J5" s="19">
        <v>0.13333333333333333</v>
      </c>
      <c r="K5" s="4">
        <v>167.7268</v>
      </c>
      <c r="L5" s="4">
        <v>242.56710000000001</v>
      </c>
      <c r="M5" s="4">
        <v>322.65199999999999</v>
      </c>
      <c r="N5" s="4">
        <v>237.8792</v>
      </c>
      <c r="O5" s="4">
        <v>401.51940000000002</v>
      </c>
      <c r="P5" s="4">
        <v>459.96440000000001</v>
      </c>
    </row>
    <row r="6" spans="1:16" x14ac:dyDescent="0.25">
      <c r="A6" s="19">
        <v>0.22500000000000001</v>
      </c>
      <c r="B6" s="4">
        <v>7.0034000000000001</v>
      </c>
      <c r="C6" s="4">
        <v>255.45359999999999</v>
      </c>
      <c r="D6" s="4">
        <v>287.21710000000002</v>
      </c>
      <c r="E6" s="4">
        <v>317.21019999999999</v>
      </c>
      <c r="F6" s="4">
        <v>371.09750000000003</v>
      </c>
      <c r="G6" s="4">
        <v>466.3449</v>
      </c>
      <c r="J6" s="19">
        <v>0.22500000000000001</v>
      </c>
      <c r="K6" s="4">
        <v>166.46510000000001</v>
      </c>
      <c r="L6" s="4">
        <v>210.0556</v>
      </c>
      <c r="M6" s="4">
        <v>243.126</v>
      </c>
      <c r="N6" s="4">
        <v>262.35160000000002</v>
      </c>
      <c r="O6" s="4">
        <v>359.51519999999999</v>
      </c>
      <c r="P6" s="4">
        <v>443.97579999999999</v>
      </c>
    </row>
    <row r="7" spans="1:16" x14ac:dyDescent="0.25">
      <c r="A7" s="19">
        <v>0.31666666666666665</v>
      </c>
      <c r="B7" s="4">
        <v>12.178599999999999</v>
      </c>
      <c r="C7" s="4">
        <v>306.45389999999998</v>
      </c>
      <c r="D7" s="4">
        <v>339.05939999999998</v>
      </c>
      <c r="E7" s="4">
        <v>350.60320000000002</v>
      </c>
      <c r="F7" s="4">
        <v>397.48239999999998</v>
      </c>
      <c r="G7" s="4">
        <v>494.27080000000001</v>
      </c>
      <c r="J7" s="19">
        <v>0.31666666666666665</v>
      </c>
      <c r="K7" s="4">
        <v>179.57409999999999</v>
      </c>
      <c r="L7" s="4">
        <v>226.46700000000001</v>
      </c>
      <c r="M7" s="4">
        <v>266.76900000000001</v>
      </c>
      <c r="N7" s="4">
        <v>308.88400000000001</v>
      </c>
      <c r="O7" s="4">
        <v>400.5557</v>
      </c>
      <c r="P7" s="4">
        <v>473.42950000000002</v>
      </c>
    </row>
    <row r="8" spans="1:16" x14ac:dyDescent="0.25">
      <c r="A8" s="19">
        <v>0.40833333333333333</v>
      </c>
      <c r="B8" s="4">
        <v>2.9889000000000001</v>
      </c>
      <c r="C8" s="4">
        <v>277.58010000000002</v>
      </c>
      <c r="D8" s="4">
        <v>347.86529999999999</v>
      </c>
      <c r="E8" s="4">
        <v>333.77429999999998</v>
      </c>
      <c r="F8" s="4">
        <v>381.86259999999999</v>
      </c>
      <c r="G8" s="4">
        <v>498.33710000000002</v>
      </c>
      <c r="J8" s="19">
        <v>0.40833333333333333</v>
      </c>
      <c r="K8" s="4">
        <v>150.10499999999999</v>
      </c>
      <c r="L8" s="4">
        <v>199.51050000000001</v>
      </c>
      <c r="M8" s="4">
        <v>258.78300000000002</v>
      </c>
      <c r="N8" s="4">
        <v>300.06760000000003</v>
      </c>
      <c r="O8" s="4">
        <v>386.98410000000001</v>
      </c>
      <c r="P8" s="4">
        <v>468.0274</v>
      </c>
    </row>
    <row r="9" spans="1:16" x14ac:dyDescent="0.25">
      <c r="A9" s="19">
        <v>0.5</v>
      </c>
      <c r="B9" s="4">
        <v>6.9321000000000002</v>
      </c>
      <c r="C9" s="4">
        <v>307.94279999999998</v>
      </c>
      <c r="D9" s="4">
        <v>356.48559999999998</v>
      </c>
      <c r="E9" s="4">
        <v>322.88499999999999</v>
      </c>
      <c r="F9" s="4">
        <v>400.2713</v>
      </c>
      <c r="G9" s="4">
        <v>480.77019999999999</v>
      </c>
      <c r="J9" s="19">
        <v>0.5</v>
      </c>
      <c r="K9" s="4">
        <v>162.95599999999999</v>
      </c>
      <c r="L9" s="4">
        <v>204.3466</v>
      </c>
      <c r="M9" s="4">
        <v>194.57799999999997</v>
      </c>
      <c r="N9" s="4">
        <v>302.39920000000001</v>
      </c>
      <c r="O9" s="4">
        <v>393.49619999999999</v>
      </c>
      <c r="P9" s="4">
        <v>469.17910000000001</v>
      </c>
    </row>
    <row r="10" spans="1:16" x14ac:dyDescent="0.25">
      <c r="A10" s="19">
        <v>0.59166666666666667</v>
      </c>
      <c r="B10" s="4">
        <v>3.0272000000000001</v>
      </c>
      <c r="C10" s="4">
        <v>227.8193</v>
      </c>
      <c r="D10" s="4">
        <v>334.77019999999999</v>
      </c>
      <c r="E10" s="4">
        <v>319.3297</v>
      </c>
      <c r="F10" s="4">
        <v>394.34030000000001</v>
      </c>
      <c r="G10" s="4">
        <v>459.2724</v>
      </c>
      <c r="J10" s="19">
        <v>0.59166666666666667</v>
      </c>
      <c r="K10" s="4">
        <v>160.40289999999999</v>
      </c>
      <c r="L10" s="4">
        <v>175.184</v>
      </c>
      <c r="M10" s="4">
        <v>184.44400000000002</v>
      </c>
      <c r="N10" s="4">
        <v>311.39760000000001</v>
      </c>
      <c r="O10" s="4">
        <v>409.41289999999998</v>
      </c>
      <c r="P10" s="4">
        <v>493.55340000000001</v>
      </c>
    </row>
    <row r="11" spans="1:16" x14ac:dyDescent="0.25">
      <c r="A11" s="19">
        <v>0.68333333333333335</v>
      </c>
      <c r="B11" s="4">
        <v>8.7141999999999999</v>
      </c>
      <c r="C11" s="4">
        <v>211.81</v>
      </c>
      <c r="D11" s="4">
        <v>252.17509999999999</v>
      </c>
      <c r="E11" s="4">
        <v>278.03989999999999</v>
      </c>
      <c r="F11" s="4">
        <v>401.15780000000001</v>
      </c>
      <c r="G11" s="4">
        <v>445.2867</v>
      </c>
      <c r="J11" s="19">
        <v>0.68333333333333335</v>
      </c>
      <c r="K11" s="4">
        <v>168.85900000000001</v>
      </c>
      <c r="L11" s="4">
        <v>187.0703</v>
      </c>
      <c r="M11" s="4">
        <v>180.26599999999999</v>
      </c>
      <c r="N11" s="4">
        <v>287.50720000000001</v>
      </c>
      <c r="O11" s="4">
        <v>437.24900000000002</v>
      </c>
      <c r="P11" s="4">
        <v>469.01089999999999</v>
      </c>
    </row>
    <row r="12" spans="1:16" x14ac:dyDescent="0.25">
      <c r="A12" s="19">
        <v>0.77500000000000002</v>
      </c>
      <c r="B12" s="4">
        <v>2.0308000000000002</v>
      </c>
      <c r="C12" s="4">
        <v>106.8982</v>
      </c>
      <c r="D12" s="4">
        <v>210.48769999999999</v>
      </c>
      <c r="E12" s="4">
        <v>300.50700000000001</v>
      </c>
      <c r="F12" s="4">
        <v>403.22390000000001</v>
      </c>
      <c r="G12" s="4">
        <v>467.07100000000003</v>
      </c>
      <c r="J12" s="19">
        <v>0.77500000000000002</v>
      </c>
      <c r="K12" s="4">
        <v>163.09620000000001</v>
      </c>
      <c r="L12" s="4">
        <v>59.537799999999997</v>
      </c>
      <c r="M12" s="4">
        <v>172.56</v>
      </c>
      <c r="N12" s="4">
        <v>310.0684</v>
      </c>
      <c r="O12" s="4">
        <v>476.35199999999998</v>
      </c>
      <c r="P12" s="4">
        <v>489.40539999999999</v>
      </c>
    </row>
    <row r="13" spans="1:16" x14ac:dyDescent="0.25">
      <c r="A13" s="19">
        <v>0.8666666666666667</v>
      </c>
      <c r="B13" s="4">
        <v>3.9948999999999999</v>
      </c>
      <c r="C13" s="4">
        <v>6.8079999999999998</v>
      </c>
      <c r="D13" s="4">
        <v>228.27010000000001</v>
      </c>
      <c r="E13" s="4">
        <v>388.54950000000002</v>
      </c>
      <c r="F13" s="4">
        <v>557.37210000000005</v>
      </c>
      <c r="G13" s="4">
        <v>536.22</v>
      </c>
      <c r="J13" s="19">
        <v>0.8666666666666667</v>
      </c>
      <c r="K13" s="4">
        <v>174.18389999999999</v>
      </c>
      <c r="L13" s="4">
        <v>134.41749999999999</v>
      </c>
      <c r="M13" s="4">
        <v>237.208</v>
      </c>
      <c r="N13" s="4">
        <v>418.25119999999998</v>
      </c>
      <c r="O13" s="4">
        <v>637.18700000000001</v>
      </c>
      <c r="P13" s="4">
        <v>604.96849999999995</v>
      </c>
    </row>
    <row r="14" spans="1:16" x14ac:dyDescent="0.25">
      <c r="A14" s="19">
        <v>0.95833333333333337</v>
      </c>
      <c r="B14" s="4">
        <v>6.9332000000000003</v>
      </c>
      <c r="C14" s="4">
        <v>1.3958999999999999</v>
      </c>
      <c r="D14" s="4">
        <v>91.113699999999994</v>
      </c>
      <c r="E14" s="4">
        <v>382.90170000000001</v>
      </c>
      <c r="F14" s="4">
        <v>664.34400000000005</v>
      </c>
      <c r="G14" s="4">
        <v>913.09810000000004</v>
      </c>
      <c r="J14" s="19">
        <v>0.95833333333333337</v>
      </c>
      <c r="K14" s="4">
        <v>171.7131</v>
      </c>
      <c r="L14" s="4">
        <v>417.68630000000002</v>
      </c>
      <c r="M14" s="4">
        <v>496.702</v>
      </c>
      <c r="N14" s="4">
        <v>726.30399999999997</v>
      </c>
      <c r="O14" s="4">
        <v>1104.0743</v>
      </c>
      <c r="P14" s="4">
        <v>1290.2914000000001</v>
      </c>
    </row>
    <row r="15" spans="1:16" x14ac:dyDescent="0.25">
      <c r="A15" s="10" t="s">
        <v>29</v>
      </c>
      <c r="B15" s="4">
        <v>978.98360000000002</v>
      </c>
      <c r="C15" s="4">
        <v>1059.8514</v>
      </c>
      <c r="D15" s="4">
        <v>1009.7595</v>
      </c>
      <c r="E15" s="4">
        <v>928.47410000000002</v>
      </c>
      <c r="F15" s="4">
        <v>915.68539999999996</v>
      </c>
      <c r="G15" s="4">
        <v>920.50779999999997</v>
      </c>
      <c r="J15" s="25" t="s">
        <v>29</v>
      </c>
      <c r="K15" s="4">
        <v>165.82859999999999</v>
      </c>
      <c r="L15" s="4">
        <v>153.27539999999999</v>
      </c>
      <c r="M15" s="4">
        <v>154.29900000000001</v>
      </c>
      <c r="N15" s="4">
        <v>148.3364</v>
      </c>
      <c r="O15" s="4">
        <v>155.3194</v>
      </c>
      <c r="P15" s="4">
        <v>159.26230000000001</v>
      </c>
    </row>
    <row r="17" spans="1:16" x14ac:dyDescent="0.25">
      <c r="A17" t="s">
        <v>61</v>
      </c>
      <c r="J17" t="s">
        <v>10</v>
      </c>
    </row>
    <row r="18" spans="1:16" x14ac:dyDescent="0.25">
      <c r="A18" s="4"/>
      <c r="B18" s="4" t="s">
        <v>27</v>
      </c>
      <c r="C18" s="4" t="s">
        <v>17</v>
      </c>
      <c r="D18" s="4" t="s">
        <v>18</v>
      </c>
      <c r="E18" s="4" t="s">
        <v>19</v>
      </c>
      <c r="F18" s="4" t="s">
        <v>20</v>
      </c>
      <c r="G18" s="4" t="s">
        <v>21</v>
      </c>
      <c r="J18" s="4"/>
      <c r="K18" s="4">
        <v>0</v>
      </c>
      <c r="L18" s="4">
        <v>24</v>
      </c>
      <c r="M18" s="4">
        <v>48</v>
      </c>
      <c r="N18" s="4">
        <v>96</v>
      </c>
      <c r="O18" s="4">
        <v>144</v>
      </c>
      <c r="P18" s="4">
        <v>192</v>
      </c>
    </row>
    <row r="19" spans="1:16" x14ac:dyDescent="0.25">
      <c r="A19" s="19">
        <v>4.1666666666666664E-2</v>
      </c>
      <c r="B19" s="4">
        <v>774.64679999999998</v>
      </c>
      <c r="C19" s="4">
        <v>783.19090000000006</v>
      </c>
      <c r="D19" s="4">
        <v>710.53570000000002</v>
      </c>
      <c r="E19" s="4">
        <v>660.351</v>
      </c>
      <c r="F19" s="4">
        <v>677.38419999999996</v>
      </c>
      <c r="G19" s="4">
        <v>669.76710000000003</v>
      </c>
      <c r="J19" s="19">
        <v>4.1666666666666664E-2</v>
      </c>
      <c r="K19" s="4">
        <v>159.71639999999999</v>
      </c>
      <c r="L19" s="4">
        <v>294.00720000000001</v>
      </c>
      <c r="M19" s="4">
        <v>251.6396</v>
      </c>
      <c r="N19" s="4">
        <v>219.6002</v>
      </c>
      <c r="O19" s="4">
        <v>246.26259999999999</v>
      </c>
      <c r="P19" s="4">
        <v>233.0866</v>
      </c>
    </row>
    <row r="20" spans="1:16" x14ac:dyDescent="0.25">
      <c r="A20" s="19">
        <v>0.22500000000000001</v>
      </c>
      <c r="B20" s="4">
        <v>10.0169</v>
      </c>
      <c r="C20" s="4">
        <v>214.73820000000001</v>
      </c>
      <c r="D20" s="4">
        <v>285.6078</v>
      </c>
      <c r="E20" s="4">
        <v>343.90609999999998</v>
      </c>
      <c r="F20" s="4">
        <v>454.1146</v>
      </c>
      <c r="G20" s="4">
        <v>492.91520000000003</v>
      </c>
      <c r="J20" s="19">
        <v>0.22500000000000001</v>
      </c>
      <c r="K20" s="4">
        <v>169.32759999999999</v>
      </c>
      <c r="L20" s="4">
        <v>248.70400000000001</v>
      </c>
      <c r="M20" s="4">
        <v>265.72519999999997</v>
      </c>
      <c r="N20" s="4">
        <v>275.5138</v>
      </c>
      <c r="O20" s="4">
        <v>392.43150000000003</v>
      </c>
      <c r="P20" s="4">
        <v>429.48509999999999</v>
      </c>
    </row>
    <row r="21" spans="1:16" x14ac:dyDescent="0.25">
      <c r="A21" s="19">
        <v>0.31666666666666665</v>
      </c>
      <c r="B21" s="4">
        <v>0.1115</v>
      </c>
      <c r="C21" s="4">
        <v>234.90469999999999</v>
      </c>
      <c r="D21" s="4">
        <v>295.37689999999998</v>
      </c>
      <c r="E21" s="4">
        <v>361.91340000000002</v>
      </c>
      <c r="F21" s="4">
        <v>452.06060000000002</v>
      </c>
      <c r="G21" s="4">
        <v>491.46120000000002</v>
      </c>
      <c r="J21" s="19">
        <v>0.31666666666666665</v>
      </c>
      <c r="K21" s="4">
        <v>186.42519999999999</v>
      </c>
      <c r="L21" s="4">
        <v>254.71799999999999</v>
      </c>
      <c r="M21" s="4">
        <v>271.0496</v>
      </c>
      <c r="N21" s="4">
        <v>326.20530000000002</v>
      </c>
      <c r="O21" s="4">
        <v>413.27539999999999</v>
      </c>
      <c r="P21" s="4">
        <v>448.1087</v>
      </c>
    </row>
    <row r="22" spans="1:16" x14ac:dyDescent="0.25">
      <c r="A22" s="19">
        <v>0.40833333333333333</v>
      </c>
      <c r="B22" s="4">
        <v>0</v>
      </c>
      <c r="C22" s="4">
        <v>189.6122</v>
      </c>
      <c r="D22" s="4">
        <v>281.91930000000002</v>
      </c>
      <c r="E22" s="4">
        <v>318.97280000000001</v>
      </c>
      <c r="F22" s="4">
        <v>410.07170000000002</v>
      </c>
      <c r="G22" s="4">
        <v>456.82400000000001</v>
      </c>
      <c r="J22" s="19">
        <v>0.40833333333333333</v>
      </c>
      <c r="K22" s="4">
        <v>178.36680000000001</v>
      </c>
      <c r="L22" s="4">
        <v>203.83920000000001</v>
      </c>
      <c r="M22" s="4">
        <v>234.898</v>
      </c>
      <c r="N22" s="4">
        <v>312.72059999999999</v>
      </c>
      <c r="O22" s="4">
        <v>360.53539999999998</v>
      </c>
      <c r="P22" s="4">
        <v>402.1386</v>
      </c>
    </row>
    <row r="23" spans="1:16" x14ac:dyDescent="0.25">
      <c r="A23" s="19">
        <v>0.5</v>
      </c>
      <c r="B23" s="4">
        <v>0</v>
      </c>
      <c r="C23" s="4">
        <v>209.13679999999999</v>
      </c>
      <c r="D23" s="4">
        <v>247.58330000000001</v>
      </c>
      <c r="E23" s="4">
        <v>304.38010000000003</v>
      </c>
      <c r="F23" s="4">
        <v>376.29250000000002</v>
      </c>
      <c r="G23" s="4">
        <v>444.30380000000002</v>
      </c>
      <c r="J23" s="19">
        <v>0.5</v>
      </c>
      <c r="K23" s="4">
        <v>178.22559999999999</v>
      </c>
      <c r="L23" s="4">
        <v>200.89240000000001</v>
      </c>
      <c r="M23" s="4">
        <v>236.85720000000001</v>
      </c>
      <c r="N23" s="4">
        <v>266.52300000000002</v>
      </c>
      <c r="O23" s="4">
        <v>358.50920000000002</v>
      </c>
      <c r="P23" s="4">
        <v>399.05500000000001</v>
      </c>
    </row>
    <row r="24" spans="1:16" x14ac:dyDescent="0.25">
      <c r="A24" s="19">
        <v>0.59166666666666667</v>
      </c>
      <c r="B24" s="4">
        <v>0</v>
      </c>
      <c r="C24" s="4">
        <v>199.41579999999999</v>
      </c>
      <c r="D24" s="4">
        <v>293.39640000000003</v>
      </c>
      <c r="E24" s="4">
        <v>355.91210000000001</v>
      </c>
      <c r="F24" s="4">
        <v>441.75069999999999</v>
      </c>
      <c r="G24" s="4">
        <v>490.88440000000003</v>
      </c>
      <c r="J24" s="19">
        <v>0.59166666666666667</v>
      </c>
      <c r="K24" s="4">
        <v>179.96119999999999</v>
      </c>
      <c r="L24" s="4">
        <v>181.35159999999999</v>
      </c>
      <c r="M24" s="4">
        <v>146.03960000000001</v>
      </c>
      <c r="N24" s="4">
        <v>381.44760000000002</v>
      </c>
      <c r="O24" s="4">
        <v>439.5068</v>
      </c>
      <c r="P24" s="4">
        <v>452.22609999999997</v>
      </c>
    </row>
    <row r="25" spans="1:16" x14ac:dyDescent="0.25">
      <c r="A25" s="19">
        <v>0.68333333333333335</v>
      </c>
      <c r="B25" s="4">
        <v>0</v>
      </c>
      <c r="C25" s="4">
        <v>202.54390000000001</v>
      </c>
      <c r="D25" s="4">
        <v>93.490200000000002</v>
      </c>
      <c r="E25" s="4">
        <v>326.44139999999999</v>
      </c>
      <c r="F25" s="4">
        <v>394.14</v>
      </c>
      <c r="G25" s="4">
        <v>503.73689999999999</v>
      </c>
      <c r="J25" s="19">
        <v>0.68333333333333335</v>
      </c>
      <c r="K25" s="4">
        <v>200.45599999999999</v>
      </c>
      <c r="L25" s="4">
        <v>217.2936</v>
      </c>
      <c r="M25" s="4">
        <v>93.258799999999994</v>
      </c>
      <c r="N25" s="4">
        <v>349.15679999999998</v>
      </c>
      <c r="O25" s="4">
        <v>480.45330000000001</v>
      </c>
      <c r="P25" s="4">
        <v>491.1936</v>
      </c>
    </row>
    <row r="26" spans="1:16" x14ac:dyDescent="0.25">
      <c r="A26" s="19">
        <v>0.77500000000000002</v>
      </c>
      <c r="B26" s="4">
        <v>0.51129999999999998</v>
      </c>
      <c r="C26" s="4">
        <v>0.48620000000000002</v>
      </c>
      <c r="D26" s="4">
        <v>83.193299999999994</v>
      </c>
      <c r="E26" s="4">
        <v>271.47980000000001</v>
      </c>
      <c r="F26" s="4">
        <v>396.70749999999998</v>
      </c>
      <c r="G26" s="4">
        <v>448.51409999999998</v>
      </c>
      <c r="J26" s="19">
        <v>0.77500000000000002</v>
      </c>
      <c r="K26" s="4">
        <v>268.01119999999997</v>
      </c>
      <c r="L26" s="4">
        <v>47.771599999999999</v>
      </c>
      <c r="M26" s="4">
        <v>109.4064</v>
      </c>
      <c r="N26" s="4">
        <v>351.80009999999999</v>
      </c>
      <c r="O26" s="4">
        <v>491.99259999999998</v>
      </c>
      <c r="P26" s="4">
        <v>480.86540000000002</v>
      </c>
    </row>
    <row r="27" spans="1:16" x14ac:dyDescent="0.25">
      <c r="A27" s="19">
        <v>0.95833333333333337</v>
      </c>
      <c r="B27" s="4">
        <v>0.68530000000000002</v>
      </c>
      <c r="C27" s="4">
        <v>0.93069999999999997</v>
      </c>
      <c r="D27" s="4">
        <v>27.087800000000001</v>
      </c>
      <c r="E27" s="4">
        <v>290.54559999999998</v>
      </c>
      <c r="F27" s="4">
        <v>569.12249999999995</v>
      </c>
      <c r="G27" s="4">
        <v>812.86860000000001</v>
      </c>
      <c r="J27" s="19">
        <v>0.95833333333333337</v>
      </c>
      <c r="K27" s="4">
        <v>169.01920000000001</v>
      </c>
      <c r="L27" s="4">
        <v>677.3048</v>
      </c>
      <c r="M27" s="4">
        <v>748.30439999999999</v>
      </c>
      <c r="N27" s="4">
        <v>933.18859999999995</v>
      </c>
      <c r="O27" s="4">
        <v>1237.0677000000001</v>
      </c>
      <c r="P27" s="4">
        <v>1424.3139000000001</v>
      </c>
    </row>
    <row r="28" spans="1:16" x14ac:dyDescent="0.25">
      <c r="A28" s="4" t="s">
        <v>29</v>
      </c>
      <c r="B28" s="4">
        <v>885.18100000000004</v>
      </c>
      <c r="C28" s="4">
        <v>898.15499999999997</v>
      </c>
      <c r="D28" s="4">
        <v>882.00329999999997</v>
      </c>
      <c r="E28" s="4">
        <v>228.63040000000001</v>
      </c>
      <c r="F28" s="4">
        <v>864.20759999999996</v>
      </c>
      <c r="G28" s="4">
        <v>884.07470000000001</v>
      </c>
      <c r="J28" s="10" t="s">
        <v>29</v>
      </c>
      <c r="K28" s="4">
        <v>142.4196</v>
      </c>
      <c r="L28" s="4">
        <v>148.7448</v>
      </c>
      <c r="M28" s="4">
        <v>152.1268</v>
      </c>
      <c r="N28" s="4">
        <v>189.4289</v>
      </c>
      <c r="O28" s="4">
        <v>194.76050000000001</v>
      </c>
      <c r="P28" s="4">
        <v>139.0839</v>
      </c>
    </row>
    <row r="30" spans="1:16" x14ac:dyDescent="0.25">
      <c r="A30" t="s">
        <v>12</v>
      </c>
    </row>
    <row r="31" spans="1:16" x14ac:dyDescent="0.25">
      <c r="A31" t="s">
        <v>9</v>
      </c>
    </row>
    <row r="32" spans="1:16" x14ac:dyDescent="0.25">
      <c r="A32" s="4"/>
      <c r="B32" s="4">
        <v>0</v>
      </c>
      <c r="C32" s="4">
        <v>24</v>
      </c>
      <c r="D32" s="4">
        <v>48</v>
      </c>
      <c r="E32" s="4">
        <v>96</v>
      </c>
      <c r="F32" s="4">
        <v>144</v>
      </c>
      <c r="G32" s="4">
        <v>196</v>
      </c>
    </row>
    <row r="33" spans="1:7" x14ac:dyDescent="0.25">
      <c r="A33" s="19">
        <v>4.1666666666666664E-2</v>
      </c>
      <c r="B33" s="4">
        <v>268.30489999999998</v>
      </c>
      <c r="C33" s="4">
        <v>560.92110000000002</v>
      </c>
      <c r="D33" s="4">
        <v>523.77670000000001</v>
      </c>
      <c r="E33" s="4">
        <v>675.6028</v>
      </c>
      <c r="F33" s="4">
        <v>459.16309999999999</v>
      </c>
      <c r="G33" s="4">
        <v>475.2747</v>
      </c>
    </row>
    <row r="34" spans="1:7" x14ac:dyDescent="0.25">
      <c r="A34" s="19">
        <v>0.13333333333333333</v>
      </c>
      <c r="B34" s="4">
        <v>195.91502</v>
      </c>
      <c r="C34" s="4">
        <v>371.245</v>
      </c>
      <c r="D34" s="4">
        <v>291.08609999999999</v>
      </c>
      <c r="E34" s="4">
        <v>311.97239999999999</v>
      </c>
      <c r="F34" s="4">
        <v>316.64670000000001</v>
      </c>
      <c r="G34" s="4">
        <v>359.70370000000003</v>
      </c>
    </row>
    <row r="35" spans="1:7" x14ac:dyDescent="0.25">
      <c r="A35" s="19">
        <v>0.22500000000000001</v>
      </c>
      <c r="B35" s="4">
        <v>195.33194</v>
      </c>
      <c r="C35" s="4">
        <v>241.66679999999999</v>
      </c>
      <c r="D35" s="4">
        <v>270.20729999999998</v>
      </c>
      <c r="E35" s="4">
        <v>212.61420000000001</v>
      </c>
      <c r="F35" s="4">
        <v>277.75029999999998</v>
      </c>
      <c r="G35" s="4">
        <v>340.94349999999997</v>
      </c>
    </row>
    <row r="36" spans="1:7" x14ac:dyDescent="0.25">
      <c r="A36" s="19">
        <v>0.31666666666666665</v>
      </c>
      <c r="B36" s="4">
        <v>196.1112</v>
      </c>
      <c r="C36" s="4">
        <v>241.8338</v>
      </c>
      <c r="D36" s="4">
        <v>307.99259999999998</v>
      </c>
      <c r="E36" s="4">
        <v>211.8776</v>
      </c>
      <c r="F36" s="4">
        <v>320.07420000000002</v>
      </c>
      <c r="G36" s="4">
        <v>365.12419999999997</v>
      </c>
    </row>
    <row r="37" spans="1:7" x14ac:dyDescent="0.25">
      <c r="A37" s="19">
        <v>0.40833333333333333</v>
      </c>
      <c r="B37" s="4">
        <v>194.16484</v>
      </c>
      <c r="C37" s="4">
        <v>199.1634</v>
      </c>
      <c r="D37" s="4">
        <v>283.78640000000001</v>
      </c>
      <c r="E37" s="4">
        <v>193.73439999999999</v>
      </c>
      <c r="F37" s="4">
        <v>311.07690000000002</v>
      </c>
      <c r="G37" s="4">
        <v>348.505</v>
      </c>
    </row>
    <row r="38" spans="1:7" x14ac:dyDescent="0.25">
      <c r="A38" s="19">
        <v>0.5</v>
      </c>
      <c r="B38" s="4">
        <v>199.70501999999999</v>
      </c>
      <c r="C38" s="4">
        <v>245.29179999999999</v>
      </c>
      <c r="D38" s="4">
        <v>283.93830000000003</v>
      </c>
      <c r="E38" s="4">
        <v>203.65549999999999</v>
      </c>
      <c r="F38" s="4">
        <v>330.44580000000002</v>
      </c>
      <c r="G38" s="4">
        <v>336.95030000000003</v>
      </c>
    </row>
    <row r="39" spans="1:7" x14ac:dyDescent="0.25">
      <c r="A39" s="19">
        <v>0.59166666666666667</v>
      </c>
      <c r="B39" s="4">
        <v>196.12601000000001</v>
      </c>
      <c r="C39" s="4">
        <v>217.54660000000001</v>
      </c>
      <c r="D39" s="4">
        <v>289.56</v>
      </c>
      <c r="E39" s="4">
        <v>199.11660000000001</v>
      </c>
      <c r="F39" s="4">
        <v>334.31060000000002</v>
      </c>
      <c r="G39" s="4">
        <v>326.29910000000001</v>
      </c>
    </row>
    <row r="40" spans="1:7" x14ac:dyDescent="0.25">
      <c r="A40" s="19">
        <v>0.68333333333333335</v>
      </c>
      <c r="B40" s="4">
        <v>193.45045999999999</v>
      </c>
      <c r="C40" s="4">
        <v>202.20779999999999</v>
      </c>
      <c r="D40" s="4">
        <v>253.4034</v>
      </c>
      <c r="E40" s="4">
        <v>153.90979999999999</v>
      </c>
      <c r="F40" s="4">
        <v>352.90960000000001</v>
      </c>
      <c r="G40" s="4">
        <v>326.9744</v>
      </c>
    </row>
    <row r="41" spans="1:7" x14ac:dyDescent="0.25">
      <c r="A41" s="19">
        <v>0.77500000000000002</v>
      </c>
      <c r="B41" s="4">
        <v>194.87262000000001</v>
      </c>
      <c r="C41" s="4">
        <v>279.6542</v>
      </c>
      <c r="D41" s="4">
        <v>252.4939</v>
      </c>
      <c r="E41" s="4">
        <v>123.8206</v>
      </c>
      <c r="F41" s="4">
        <v>349.35039999999998</v>
      </c>
      <c r="G41" s="4">
        <v>355.54259999999999</v>
      </c>
    </row>
    <row r="42" spans="1:7" x14ac:dyDescent="0.25">
      <c r="A42" s="19">
        <v>0.8666666666666667</v>
      </c>
      <c r="B42" s="4">
        <v>192.98874000000001</v>
      </c>
      <c r="C42" s="4">
        <v>533.40940000000001</v>
      </c>
      <c r="D42" s="4">
        <v>302.45080000000002</v>
      </c>
      <c r="E42" s="4">
        <v>147.18520000000001</v>
      </c>
      <c r="F42" s="4">
        <v>488.73</v>
      </c>
      <c r="G42" s="4">
        <v>433.66660000000002</v>
      </c>
    </row>
    <row r="43" spans="1:7" x14ac:dyDescent="0.25">
      <c r="A43" s="19">
        <v>0.95833333333333337</v>
      </c>
      <c r="B43" s="4">
        <v>197.80031</v>
      </c>
      <c r="C43" s="4">
        <v>423.66140000000001</v>
      </c>
      <c r="D43" s="4">
        <v>706.30989999999997</v>
      </c>
      <c r="E43" s="4">
        <v>550.22260000000006</v>
      </c>
      <c r="F43" s="4">
        <v>899.24090000000001</v>
      </c>
      <c r="G43" s="4">
        <v>1065.8774000000001</v>
      </c>
    </row>
    <row r="44" spans="1:7" x14ac:dyDescent="0.25">
      <c r="A44" s="4" t="s">
        <v>29</v>
      </c>
      <c r="B44" s="4">
        <v>255.2432</v>
      </c>
      <c r="C44" s="4">
        <v>245.3835</v>
      </c>
      <c r="D44" s="4">
        <v>233.35169999999999</v>
      </c>
      <c r="E44" s="4">
        <v>240.81100000000001</v>
      </c>
      <c r="F44" s="4">
        <v>230.61580000000001</v>
      </c>
      <c r="G44" s="4">
        <v>228.8938</v>
      </c>
    </row>
    <row r="46" spans="1:7" x14ac:dyDescent="0.25">
      <c r="A46" t="s">
        <v>61</v>
      </c>
    </row>
    <row r="47" spans="1:7" x14ac:dyDescent="0.25">
      <c r="A47" s="4"/>
      <c r="B47" s="4">
        <v>0</v>
      </c>
      <c r="C47" s="4">
        <v>24</v>
      </c>
      <c r="D47" s="4">
        <v>48</v>
      </c>
      <c r="E47" s="4">
        <v>96</v>
      </c>
      <c r="F47" s="4">
        <v>144</v>
      </c>
      <c r="G47" s="4">
        <v>192</v>
      </c>
    </row>
    <row r="48" spans="1:7" x14ac:dyDescent="0.25">
      <c r="A48" s="19">
        <v>4.1666666666666664E-2</v>
      </c>
      <c r="B48" s="4">
        <v>191.98070000000001</v>
      </c>
      <c r="C48" s="4">
        <v>576.37469999999996</v>
      </c>
      <c r="D48" s="4">
        <v>526.51199999999994</v>
      </c>
      <c r="E48" s="4">
        <v>463.51389999999998</v>
      </c>
      <c r="F48" s="4">
        <v>511.65030000000002</v>
      </c>
      <c r="G48" s="4">
        <v>496.2099</v>
      </c>
    </row>
    <row r="49" spans="1:10" x14ac:dyDescent="0.25">
      <c r="A49" s="19">
        <v>0.22500000000000001</v>
      </c>
      <c r="B49" s="4">
        <v>222.8596</v>
      </c>
      <c r="C49" s="4">
        <v>65.407600000000002</v>
      </c>
      <c r="D49" s="4">
        <v>194.73050000000001</v>
      </c>
      <c r="E49" s="4">
        <v>229.12100000000001</v>
      </c>
      <c r="F49" s="4">
        <v>318.1121</v>
      </c>
      <c r="G49" s="4">
        <v>362.37610000000001</v>
      </c>
    </row>
    <row r="50" spans="1:10" x14ac:dyDescent="0.25">
      <c r="A50" s="19">
        <v>0.31666666666666665</v>
      </c>
      <c r="B50" s="4">
        <v>221.26490000000001</v>
      </c>
      <c r="C50" s="4">
        <v>79.041600000000003</v>
      </c>
      <c r="D50" s="4">
        <v>177.38069999999999</v>
      </c>
      <c r="E50" s="4">
        <v>243.44040000000001</v>
      </c>
      <c r="F50" s="4">
        <v>331.72820000000002</v>
      </c>
      <c r="G50" s="4">
        <v>377.93650000000002</v>
      </c>
    </row>
    <row r="51" spans="1:10" x14ac:dyDescent="0.25">
      <c r="A51" s="19">
        <v>0.40833333333333333</v>
      </c>
      <c r="B51" s="4">
        <v>222.5487</v>
      </c>
      <c r="C51" s="4">
        <v>132.52950000000001</v>
      </c>
      <c r="D51" s="4">
        <v>89.868899999999996</v>
      </c>
      <c r="E51" s="4">
        <v>219.3904</v>
      </c>
      <c r="F51" s="4">
        <v>275.15339999999998</v>
      </c>
      <c r="G51" s="4">
        <v>326.07209999999998</v>
      </c>
    </row>
    <row r="52" spans="1:10" x14ac:dyDescent="0.25">
      <c r="A52" s="19">
        <v>0.5</v>
      </c>
      <c r="B52" s="4">
        <v>224.52420000000001</v>
      </c>
      <c r="C52" s="4">
        <v>124.96980000000001</v>
      </c>
      <c r="D52" s="4">
        <v>93.443299999999994</v>
      </c>
      <c r="E52" s="4">
        <v>214.73259999999999</v>
      </c>
      <c r="F52" s="4">
        <v>296.26440000000002</v>
      </c>
      <c r="G52" s="4">
        <v>327.3546</v>
      </c>
    </row>
    <row r="53" spans="1:10" x14ac:dyDescent="0.25">
      <c r="A53" s="19">
        <v>0.59166666666666667</v>
      </c>
      <c r="B53" s="4">
        <v>227.5369</v>
      </c>
      <c r="C53" s="4">
        <v>118.67959999999999</v>
      </c>
      <c r="D53" s="4">
        <v>78.219499999999996</v>
      </c>
      <c r="E53" s="4">
        <v>265.30360000000002</v>
      </c>
      <c r="F53" s="4">
        <v>316.0641</v>
      </c>
      <c r="G53" s="4">
        <v>361.0326</v>
      </c>
    </row>
    <row r="54" spans="1:10" x14ac:dyDescent="0.25">
      <c r="A54" s="19">
        <v>0.68333333333333335</v>
      </c>
      <c r="B54" s="4">
        <v>224.1035</v>
      </c>
      <c r="C54" s="4">
        <v>94.549099999999996</v>
      </c>
      <c r="D54" s="4">
        <v>26.777000000000001</v>
      </c>
      <c r="E54" s="4">
        <v>240.91919999999999</v>
      </c>
      <c r="F54" s="4">
        <v>296.44839999999999</v>
      </c>
      <c r="G54" s="4">
        <v>355.68900000000002</v>
      </c>
    </row>
    <row r="55" spans="1:10" x14ac:dyDescent="0.25">
      <c r="A55" s="19">
        <v>0.77500000000000002</v>
      </c>
      <c r="B55" s="4">
        <v>240.8603</v>
      </c>
      <c r="C55" s="4">
        <v>257.62650000000002</v>
      </c>
      <c r="D55" s="4">
        <v>27.2072</v>
      </c>
      <c r="E55" s="4">
        <v>190.1799</v>
      </c>
      <c r="F55" s="4">
        <v>267.25060000000002</v>
      </c>
      <c r="G55" s="4">
        <v>332.12709999999998</v>
      </c>
    </row>
    <row r="56" spans="1:10" x14ac:dyDescent="0.25">
      <c r="A56" s="19">
        <v>0.95833333333333337</v>
      </c>
      <c r="B56" s="4">
        <v>231.4819</v>
      </c>
      <c r="C56" s="4">
        <v>643.90520000000004</v>
      </c>
      <c r="D56" s="4">
        <v>767.17380000000003</v>
      </c>
      <c r="E56" s="4">
        <v>879.44190000000003</v>
      </c>
      <c r="F56" s="4">
        <v>992.80920000000003</v>
      </c>
      <c r="G56" s="4">
        <v>1170.2662</v>
      </c>
    </row>
    <row r="57" spans="1:10" x14ac:dyDescent="0.25">
      <c r="A57" s="4" t="s">
        <v>29</v>
      </c>
      <c r="B57" s="4">
        <v>224.09280000000001</v>
      </c>
      <c r="C57" s="4">
        <v>234.48349999999999</v>
      </c>
      <c r="D57" s="4">
        <v>230.5361</v>
      </c>
      <c r="E57" s="4">
        <v>189.69220000000001</v>
      </c>
      <c r="F57" s="4">
        <v>295.58640000000003</v>
      </c>
      <c r="G57" s="4">
        <v>201.73169999999999</v>
      </c>
    </row>
    <row r="59" spans="1:10" x14ac:dyDescent="0.25">
      <c r="A59" t="s">
        <v>15</v>
      </c>
    </row>
    <row r="60" spans="1:10" x14ac:dyDescent="0.25">
      <c r="A60" t="s">
        <v>60</v>
      </c>
    </row>
    <row r="61" spans="1:10" x14ac:dyDescent="0.25">
      <c r="A61" s="19"/>
      <c r="B61" s="4">
        <v>0</v>
      </c>
      <c r="C61" s="4">
        <v>24</v>
      </c>
      <c r="D61" s="4">
        <v>48</v>
      </c>
      <c r="E61" s="4">
        <v>72</v>
      </c>
      <c r="F61" s="4">
        <v>96</v>
      </c>
      <c r="G61" s="4">
        <v>120</v>
      </c>
      <c r="H61" s="4">
        <v>144</v>
      </c>
      <c r="I61" s="4">
        <v>168</v>
      </c>
      <c r="J61" s="4">
        <v>192</v>
      </c>
    </row>
    <row r="62" spans="1:10" x14ac:dyDescent="0.25">
      <c r="A62" s="19">
        <v>0</v>
      </c>
      <c r="B62" s="4">
        <v>0</v>
      </c>
      <c r="C62" s="4">
        <v>0</v>
      </c>
      <c r="D62" s="4">
        <v>0</v>
      </c>
      <c r="E62" s="4">
        <v>0</v>
      </c>
      <c r="F62" s="4">
        <v>0</v>
      </c>
      <c r="G62" s="4">
        <v>0</v>
      </c>
      <c r="H62" s="4">
        <v>0</v>
      </c>
      <c r="I62" s="4">
        <v>0</v>
      </c>
      <c r="J62" s="4">
        <v>0</v>
      </c>
    </row>
    <row r="63" spans="1:10" x14ac:dyDescent="0.25">
      <c r="A63" s="19">
        <v>0.22500000000000001</v>
      </c>
      <c r="B63" s="4">
        <v>5.4</v>
      </c>
      <c r="C63" s="4">
        <v>4.5999999999999996</v>
      </c>
      <c r="D63" s="4">
        <v>4.4000000000000004</v>
      </c>
      <c r="E63" s="4">
        <v>4.2</v>
      </c>
      <c r="F63" s="4">
        <v>4.5999999999999996</v>
      </c>
      <c r="G63" s="4">
        <v>4.3</v>
      </c>
      <c r="H63" s="4">
        <v>4.4000000000000004</v>
      </c>
      <c r="I63" s="4">
        <v>4.2</v>
      </c>
      <c r="J63" s="4">
        <v>4.2</v>
      </c>
    </row>
    <row r="64" spans="1:10" x14ac:dyDescent="0.25">
      <c r="A64" s="19">
        <v>0.40833333333333333</v>
      </c>
      <c r="B64" s="4">
        <v>14.3</v>
      </c>
      <c r="C64" s="4">
        <v>11.3</v>
      </c>
      <c r="D64" s="4">
        <v>10.199999999999999</v>
      </c>
      <c r="E64" s="4">
        <v>9.9</v>
      </c>
      <c r="F64" s="4">
        <v>10.4</v>
      </c>
      <c r="G64" s="4">
        <v>9.8000000000000007</v>
      </c>
      <c r="H64" s="4">
        <v>9.5</v>
      </c>
      <c r="I64" s="4">
        <v>9.1</v>
      </c>
      <c r="J64" s="4">
        <v>8.9</v>
      </c>
    </row>
    <row r="65" spans="1:10" x14ac:dyDescent="0.25">
      <c r="A65" s="19">
        <v>0.5</v>
      </c>
      <c r="B65" s="4">
        <v>18.3</v>
      </c>
      <c r="C65" s="4">
        <v>14.3</v>
      </c>
      <c r="D65" s="4">
        <v>12.8</v>
      </c>
      <c r="E65" s="4">
        <v>12.2</v>
      </c>
      <c r="F65" s="4">
        <v>12.6</v>
      </c>
      <c r="G65" s="4">
        <v>11.9</v>
      </c>
      <c r="H65" s="4">
        <v>11.5</v>
      </c>
      <c r="I65" s="4">
        <v>11</v>
      </c>
      <c r="J65" s="4">
        <v>10.6</v>
      </c>
    </row>
    <row r="66" spans="1:10" x14ac:dyDescent="0.25">
      <c r="A66" s="19">
        <v>0.59166666666666667</v>
      </c>
      <c r="B66" s="4">
        <v>22.8</v>
      </c>
      <c r="C66" s="4">
        <v>17.8</v>
      </c>
      <c r="D66" s="4">
        <v>15.6</v>
      </c>
      <c r="E66" s="4">
        <v>14.9</v>
      </c>
      <c r="F66" s="4">
        <v>15.1</v>
      </c>
      <c r="G66" s="4">
        <v>14.4</v>
      </c>
      <c r="H66" s="4">
        <v>13.9</v>
      </c>
      <c r="I66" s="4">
        <v>13.2</v>
      </c>
      <c r="J66" s="4">
        <v>12.7</v>
      </c>
    </row>
    <row r="67" spans="1:10" x14ac:dyDescent="0.25">
      <c r="A67" s="19">
        <v>0.77500000000000002</v>
      </c>
      <c r="B67" s="4">
        <v>30.9</v>
      </c>
      <c r="C67" s="4">
        <v>26</v>
      </c>
      <c r="D67" s="4">
        <v>23.1</v>
      </c>
      <c r="E67" s="4">
        <v>21.2</v>
      </c>
      <c r="F67" s="4">
        <v>20.6</v>
      </c>
      <c r="G67" s="4">
        <v>19.2</v>
      </c>
      <c r="H67" s="4">
        <v>18.100000000000001</v>
      </c>
      <c r="I67" s="4">
        <v>16.899999999999999</v>
      </c>
      <c r="J67" s="4">
        <v>16.2</v>
      </c>
    </row>
    <row r="68" spans="1:10" x14ac:dyDescent="0.25">
      <c r="A68" s="19">
        <v>0.8666666666666667</v>
      </c>
      <c r="B68" s="4">
        <v>35.4</v>
      </c>
      <c r="C68" s="4">
        <v>31.6</v>
      </c>
      <c r="D68" s="4">
        <v>27.4</v>
      </c>
      <c r="E68" s="4">
        <v>24.5</v>
      </c>
      <c r="F68" s="4">
        <v>23.2</v>
      </c>
      <c r="G68" s="4">
        <v>21.7</v>
      </c>
      <c r="H68" s="4">
        <v>20</v>
      </c>
      <c r="I68" s="4">
        <v>18.600000000000001</v>
      </c>
      <c r="J68" s="4">
        <v>18</v>
      </c>
    </row>
    <row r="69" spans="1:10" x14ac:dyDescent="0.25">
      <c r="A69" s="19">
        <v>1</v>
      </c>
      <c r="B69" s="4">
        <v>40.4</v>
      </c>
      <c r="C69" s="4">
        <v>34.700000000000003</v>
      </c>
      <c r="D69" s="4">
        <v>31</v>
      </c>
      <c r="E69" s="4">
        <v>28.1</v>
      </c>
      <c r="F69" s="4">
        <v>26.7</v>
      </c>
      <c r="G69" s="4">
        <v>24.8</v>
      </c>
      <c r="H69" s="4">
        <v>22.7</v>
      </c>
      <c r="I69" s="4">
        <v>21.3</v>
      </c>
      <c r="J69" s="4">
        <v>20.9</v>
      </c>
    </row>
    <row r="71" spans="1:10" x14ac:dyDescent="0.25">
      <c r="A71" t="s">
        <v>10</v>
      </c>
    </row>
    <row r="72" spans="1:10" x14ac:dyDescent="0.25">
      <c r="A72" s="19"/>
      <c r="B72" s="4">
        <v>0</v>
      </c>
      <c r="C72" s="4">
        <v>24</v>
      </c>
      <c r="D72" s="4">
        <v>48</v>
      </c>
      <c r="E72" s="4">
        <v>72</v>
      </c>
      <c r="F72" s="4">
        <v>96</v>
      </c>
      <c r="G72" s="4">
        <v>120</v>
      </c>
      <c r="H72" s="4">
        <v>144</v>
      </c>
      <c r="I72" s="4">
        <v>168</v>
      </c>
      <c r="J72" s="4">
        <v>192</v>
      </c>
    </row>
    <row r="73" spans="1:10" x14ac:dyDescent="0.25">
      <c r="A73" s="19">
        <v>0</v>
      </c>
      <c r="B73" s="4">
        <v>0</v>
      </c>
      <c r="C73" s="4">
        <v>0</v>
      </c>
      <c r="D73" s="4">
        <v>0</v>
      </c>
      <c r="E73" s="4">
        <v>0</v>
      </c>
      <c r="F73" s="4">
        <v>0</v>
      </c>
      <c r="G73" s="4">
        <v>0</v>
      </c>
      <c r="H73" s="4">
        <v>0</v>
      </c>
      <c r="I73" s="4">
        <v>0</v>
      </c>
      <c r="J73" s="4">
        <v>1</v>
      </c>
    </row>
    <row r="74" spans="1:10" x14ac:dyDescent="0.25">
      <c r="A74" s="19">
        <v>0.22500000000000001</v>
      </c>
      <c r="B74" s="4">
        <v>4.7</v>
      </c>
      <c r="C74" s="4">
        <v>3.6</v>
      </c>
      <c r="D74" s="4">
        <v>5.0999999999999996</v>
      </c>
      <c r="E74" s="4">
        <v>5</v>
      </c>
      <c r="F74" s="4">
        <v>4.9000000000000004</v>
      </c>
      <c r="G74" s="4">
        <v>4.7</v>
      </c>
      <c r="H74" s="4">
        <v>4.7</v>
      </c>
      <c r="I74" s="4">
        <v>4.3</v>
      </c>
      <c r="J74" s="4">
        <v>4.3</v>
      </c>
    </row>
    <row r="75" spans="1:10" x14ac:dyDescent="0.25">
      <c r="A75" s="19">
        <v>0.40833333333333333</v>
      </c>
      <c r="B75" s="4">
        <v>12.1</v>
      </c>
      <c r="C75" s="4">
        <v>8.4</v>
      </c>
      <c r="D75" s="4">
        <v>10.3</v>
      </c>
      <c r="E75" s="4">
        <v>10.3</v>
      </c>
      <c r="F75" s="4">
        <v>10</v>
      </c>
      <c r="G75" s="4">
        <v>9.4</v>
      </c>
      <c r="H75" s="4">
        <v>9.1</v>
      </c>
      <c r="I75" s="4">
        <v>8.3000000000000007</v>
      </c>
      <c r="J75" s="4">
        <v>8.1999999999999993</v>
      </c>
    </row>
    <row r="76" spans="1:10" x14ac:dyDescent="0.25">
      <c r="A76" s="19">
        <v>0.5</v>
      </c>
      <c r="B76" s="4">
        <v>15</v>
      </c>
      <c r="C76" s="4">
        <v>10.5</v>
      </c>
      <c r="D76" s="4">
        <v>12.7</v>
      </c>
      <c r="E76" s="4">
        <v>12.5</v>
      </c>
      <c r="F76" s="4">
        <v>12</v>
      </c>
      <c r="G76" s="4">
        <v>11.3</v>
      </c>
      <c r="H76" s="4">
        <v>10.9</v>
      </c>
      <c r="I76" s="4">
        <v>10</v>
      </c>
      <c r="J76" s="4">
        <v>9.6999999999999993</v>
      </c>
    </row>
    <row r="77" spans="1:10" x14ac:dyDescent="0.25">
      <c r="A77" s="19">
        <v>0.59166666666666667</v>
      </c>
      <c r="B77" s="4">
        <v>19.2</v>
      </c>
      <c r="C77" s="4">
        <v>13.6</v>
      </c>
      <c r="D77" s="4">
        <v>16</v>
      </c>
      <c r="E77" s="4">
        <v>15.6</v>
      </c>
      <c r="F77" s="4">
        <v>14.8</v>
      </c>
      <c r="G77" s="4">
        <v>14</v>
      </c>
      <c r="H77" s="4">
        <v>13.2</v>
      </c>
      <c r="I77" s="4">
        <v>12.2</v>
      </c>
      <c r="J77" s="4">
        <v>11.7</v>
      </c>
    </row>
    <row r="78" spans="1:10" x14ac:dyDescent="0.25">
      <c r="A78" s="19">
        <v>0.77500000000000002</v>
      </c>
      <c r="B78" s="4">
        <v>22.7</v>
      </c>
      <c r="C78" s="4">
        <v>19</v>
      </c>
      <c r="D78" s="4">
        <v>24.3</v>
      </c>
      <c r="E78" s="4">
        <v>20.7</v>
      </c>
      <c r="F78" s="4">
        <v>18.8</v>
      </c>
      <c r="G78" s="4">
        <v>17.399999999999999</v>
      </c>
      <c r="H78" s="4">
        <v>16.399999999999999</v>
      </c>
      <c r="I78" s="4">
        <v>15.1</v>
      </c>
      <c r="J78" s="4">
        <v>14.4</v>
      </c>
    </row>
    <row r="79" spans="1:10" x14ac:dyDescent="0.25">
      <c r="A79" s="19">
        <v>1</v>
      </c>
      <c r="B79" s="4">
        <v>32.5</v>
      </c>
      <c r="C79" s="4">
        <v>28.1</v>
      </c>
      <c r="D79" s="4">
        <v>32.200000000000003</v>
      </c>
      <c r="E79" s="4">
        <v>27.3</v>
      </c>
      <c r="F79" s="4">
        <v>24.6</v>
      </c>
      <c r="G79" s="4">
        <v>22.9</v>
      </c>
      <c r="H79" s="4">
        <v>21.5</v>
      </c>
      <c r="I79" s="4">
        <v>19.7</v>
      </c>
      <c r="J79" s="4">
        <v>19</v>
      </c>
    </row>
    <row r="81" spans="1:7" x14ac:dyDescent="0.25">
      <c r="A81" t="s">
        <v>16</v>
      </c>
    </row>
    <row r="82" spans="1:7" x14ac:dyDescent="0.25">
      <c r="A82" t="s">
        <v>9</v>
      </c>
    </row>
    <row r="83" spans="1:7" x14ac:dyDescent="0.25">
      <c r="A83" s="3"/>
      <c r="B83" s="4" t="s">
        <v>27</v>
      </c>
      <c r="C83" s="4" t="s">
        <v>17</v>
      </c>
      <c r="D83" s="4" t="s">
        <v>18</v>
      </c>
      <c r="E83" s="4" t="s">
        <v>19</v>
      </c>
      <c r="F83" s="4" t="s">
        <v>20</v>
      </c>
      <c r="G83" s="4" t="s">
        <v>21</v>
      </c>
    </row>
    <row r="84" spans="1:7" x14ac:dyDescent="0.25">
      <c r="A84" s="19">
        <v>4.1666666666666664E-2</v>
      </c>
      <c r="B84" s="4">
        <v>7.5</v>
      </c>
      <c r="C84" s="4">
        <v>8</v>
      </c>
      <c r="D84" s="4">
        <v>4.4000000000000004</v>
      </c>
      <c r="E84" s="4">
        <v>8.1</v>
      </c>
      <c r="F84" s="4">
        <v>8.4</v>
      </c>
      <c r="G84" s="4">
        <v>8.3000000000000007</v>
      </c>
    </row>
    <row r="85" spans="1:7" x14ac:dyDescent="0.25">
      <c r="A85" s="19">
        <v>0.13333333333333333</v>
      </c>
      <c r="B85" s="4">
        <v>9.8000000000000007</v>
      </c>
      <c r="C85" s="4">
        <v>9.9</v>
      </c>
      <c r="D85" s="4">
        <v>7.4</v>
      </c>
      <c r="E85" s="4">
        <v>8.4</v>
      </c>
      <c r="F85" s="4">
        <v>8.6</v>
      </c>
      <c r="G85" s="4">
        <v>8.5</v>
      </c>
    </row>
    <row r="86" spans="1:7" x14ac:dyDescent="0.25">
      <c r="A86" s="19">
        <v>0.22500000000000001</v>
      </c>
      <c r="B86" s="4">
        <v>10.199999999999999</v>
      </c>
      <c r="C86" s="4">
        <v>10.4</v>
      </c>
      <c r="D86" s="4">
        <v>8.1</v>
      </c>
      <c r="E86" s="4">
        <v>8.5</v>
      </c>
      <c r="F86" s="4">
        <v>8.6</v>
      </c>
      <c r="G86" s="4">
        <v>8.5</v>
      </c>
    </row>
    <row r="87" spans="1:7" x14ac:dyDescent="0.25">
      <c r="A87" s="19">
        <v>0.31666666666666665</v>
      </c>
      <c r="B87" s="4">
        <v>9.5</v>
      </c>
      <c r="C87" s="4">
        <v>10.4</v>
      </c>
      <c r="D87" s="4">
        <v>8.3000000000000007</v>
      </c>
      <c r="E87" s="4">
        <v>8.5</v>
      </c>
      <c r="F87" s="4">
        <v>10.199999999999999</v>
      </c>
      <c r="G87" s="4">
        <v>8.5</v>
      </c>
    </row>
    <row r="88" spans="1:7" x14ac:dyDescent="0.25">
      <c r="A88" s="19">
        <v>0.40833333333333333</v>
      </c>
      <c r="B88" s="4">
        <v>10.199999999999999</v>
      </c>
      <c r="C88" s="4">
        <v>10.4</v>
      </c>
      <c r="D88" s="4">
        <v>8.4</v>
      </c>
      <c r="E88" s="4">
        <v>8.5</v>
      </c>
      <c r="F88" s="4">
        <v>9.1999999999999993</v>
      </c>
      <c r="G88" s="4">
        <v>8.4</v>
      </c>
    </row>
    <row r="89" spans="1:7" x14ac:dyDescent="0.25">
      <c r="A89" s="19">
        <v>0.5</v>
      </c>
      <c r="B89" s="4">
        <v>9.6</v>
      </c>
      <c r="C89" s="4">
        <v>10.3</v>
      </c>
      <c r="D89" s="4">
        <v>8.4</v>
      </c>
      <c r="E89" s="4">
        <v>8.6</v>
      </c>
      <c r="F89" s="4">
        <v>8.8000000000000007</v>
      </c>
      <c r="G89" s="4">
        <v>8.5</v>
      </c>
    </row>
    <row r="90" spans="1:7" x14ac:dyDescent="0.25">
      <c r="A90" s="19">
        <v>0.59166666666666667</v>
      </c>
      <c r="B90" s="4">
        <v>10.1</v>
      </c>
      <c r="C90" s="4">
        <v>10.3</v>
      </c>
      <c r="D90" s="4">
        <v>8.5</v>
      </c>
      <c r="E90" s="4">
        <v>8.6</v>
      </c>
      <c r="F90" s="4">
        <v>8.4</v>
      </c>
      <c r="G90" s="4">
        <v>8.8000000000000007</v>
      </c>
    </row>
    <row r="91" spans="1:7" x14ac:dyDescent="0.25">
      <c r="A91" s="19">
        <v>0.68333333333333335</v>
      </c>
      <c r="B91" s="4">
        <v>10.199999999999999</v>
      </c>
      <c r="C91" s="4">
        <v>9.5</v>
      </c>
      <c r="D91" s="4">
        <v>8.6</v>
      </c>
      <c r="E91" s="4">
        <v>8.6999999999999993</v>
      </c>
      <c r="F91" s="4">
        <v>8.5</v>
      </c>
      <c r="G91" s="4">
        <v>8.6999999999999993</v>
      </c>
    </row>
    <row r="92" spans="1:7" x14ac:dyDescent="0.25">
      <c r="A92" s="19">
        <v>0.77500000000000002</v>
      </c>
      <c r="B92" s="4">
        <v>9.8000000000000007</v>
      </c>
      <c r="C92" s="4">
        <v>9.9</v>
      </c>
      <c r="D92" s="4">
        <v>8.6999999999999993</v>
      </c>
      <c r="E92" s="4">
        <v>8.6999999999999993</v>
      </c>
      <c r="F92" s="4">
        <v>9.8000000000000007</v>
      </c>
      <c r="G92" s="4">
        <v>8.8000000000000007</v>
      </c>
    </row>
    <row r="93" spans="1:7" x14ac:dyDescent="0.25">
      <c r="A93" s="19">
        <v>0.8666666666666667</v>
      </c>
      <c r="B93" s="4">
        <v>10.1</v>
      </c>
      <c r="C93" s="4">
        <v>5</v>
      </c>
      <c r="D93" s="4">
        <v>8.9</v>
      </c>
      <c r="E93" s="4">
        <v>8.9</v>
      </c>
      <c r="F93" s="4">
        <v>8.9</v>
      </c>
      <c r="G93" s="4">
        <v>8.6999999999999993</v>
      </c>
    </row>
    <row r="94" spans="1:7" x14ac:dyDescent="0.25">
      <c r="A94" s="19">
        <v>0.95833333333333337</v>
      </c>
      <c r="B94" s="4">
        <v>10.199999999999999</v>
      </c>
      <c r="C94" s="4">
        <v>10.7</v>
      </c>
      <c r="D94" s="4">
        <v>8.9</v>
      </c>
      <c r="E94" s="4">
        <v>8.5</v>
      </c>
      <c r="F94" s="4">
        <v>7.9</v>
      </c>
      <c r="G94" s="4">
        <v>6.6</v>
      </c>
    </row>
    <row r="95" spans="1:7" x14ac:dyDescent="0.25">
      <c r="A95" s="12" t="s">
        <v>29</v>
      </c>
      <c r="B95" s="4">
        <v>9.6</v>
      </c>
      <c r="C95" s="4">
        <v>9.1</v>
      </c>
      <c r="D95" s="4">
        <v>8.1999999999999993</v>
      </c>
      <c r="E95" s="4">
        <v>8.3000000000000007</v>
      </c>
      <c r="F95" s="4">
        <v>7.8</v>
      </c>
      <c r="G95" s="4">
        <v>7</v>
      </c>
    </row>
    <row r="97" spans="1:7" x14ac:dyDescent="0.25">
      <c r="A97" t="s">
        <v>61</v>
      </c>
    </row>
    <row r="98" spans="1:7" x14ac:dyDescent="0.25">
      <c r="A98" s="4"/>
      <c r="B98" s="4">
        <v>0</v>
      </c>
      <c r="C98" s="4">
        <v>24</v>
      </c>
      <c r="D98" s="4">
        <v>48</v>
      </c>
      <c r="E98" s="4">
        <v>96</v>
      </c>
      <c r="F98" s="4">
        <v>144</v>
      </c>
      <c r="G98" s="4">
        <v>192</v>
      </c>
    </row>
    <row r="99" spans="1:7" x14ac:dyDescent="0.25">
      <c r="A99" s="19">
        <v>4.1666666666666664E-2</v>
      </c>
      <c r="B99" s="4">
        <v>8</v>
      </c>
      <c r="C99" s="4">
        <v>3.1</v>
      </c>
      <c r="D99" s="4">
        <v>4.3</v>
      </c>
      <c r="E99" s="4">
        <v>7.2</v>
      </c>
      <c r="F99" s="4">
        <v>7.6</v>
      </c>
      <c r="G99" s="4">
        <v>7.8</v>
      </c>
    </row>
    <row r="100" spans="1:7" x14ac:dyDescent="0.25">
      <c r="A100" s="19">
        <v>0.22500000000000001</v>
      </c>
      <c r="B100" s="4">
        <v>8.5</v>
      </c>
      <c r="C100" s="4">
        <v>8.1</v>
      </c>
      <c r="D100" s="4">
        <v>7.4</v>
      </c>
      <c r="E100" s="4">
        <v>9.6999999999999993</v>
      </c>
      <c r="F100" s="4">
        <v>7.9</v>
      </c>
      <c r="G100" s="4">
        <v>8.1</v>
      </c>
    </row>
    <row r="101" spans="1:7" x14ac:dyDescent="0.25">
      <c r="A101" s="19">
        <v>0.31666666666666665</v>
      </c>
      <c r="B101" s="4">
        <v>8.5</v>
      </c>
      <c r="C101" s="4">
        <v>8.8000000000000007</v>
      </c>
      <c r="D101" s="4">
        <v>7.9</v>
      </c>
      <c r="E101" s="4">
        <v>9</v>
      </c>
      <c r="F101" s="4">
        <v>8</v>
      </c>
      <c r="G101" s="4">
        <v>8.1999999999999993</v>
      </c>
    </row>
    <row r="102" spans="1:7" x14ac:dyDescent="0.25">
      <c r="A102" s="19">
        <v>0.40833333333333333</v>
      </c>
      <c r="B102" s="4">
        <v>8.5</v>
      </c>
      <c r="C102" s="4">
        <v>8.6</v>
      </c>
      <c r="D102" s="4">
        <v>8.4</v>
      </c>
      <c r="E102" s="4">
        <v>8.6999999999999993</v>
      </c>
      <c r="F102" s="4">
        <v>8.1999999999999993</v>
      </c>
      <c r="G102" s="4">
        <v>8.1999999999999993</v>
      </c>
    </row>
    <row r="103" spans="1:7" x14ac:dyDescent="0.25">
      <c r="A103" s="19">
        <v>0.5</v>
      </c>
      <c r="B103" s="4">
        <v>8.5</v>
      </c>
      <c r="C103" s="4">
        <v>8.3000000000000007</v>
      </c>
      <c r="D103" s="4">
        <v>8.6</v>
      </c>
      <c r="E103" s="4">
        <v>8.6</v>
      </c>
      <c r="F103" s="4">
        <v>8.1999999999999993</v>
      </c>
      <c r="G103" s="4">
        <v>8.1999999999999993</v>
      </c>
    </row>
    <row r="104" spans="1:7" x14ac:dyDescent="0.25">
      <c r="A104" s="19">
        <v>0.59166666666666667</v>
      </c>
      <c r="B104" s="4">
        <v>8.8000000000000007</v>
      </c>
      <c r="C104" s="4">
        <v>8.9</v>
      </c>
      <c r="D104" s="4">
        <v>8.5</v>
      </c>
      <c r="E104" s="4">
        <v>8.4</v>
      </c>
      <c r="F104" s="4">
        <v>8.3000000000000007</v>
      </c>
      <c r="G104" s="4">
        <v>8.3000000000000007</v>
      </c>
    </row>
    <row r="105" spans="1:7" x14ac:dyDescent="0.25">
      <c r="A105" s="19">
        <v>0.68333333333333335</v>
      </c>
      <c r="B105" s="4">
        <v>8.9</v>
      </c>
      <c r="C105" s="4">
        <v>8.8000000000000007</v>
      </c>
      <c r="D105" s="4">
        <v>8.6</v>
      </c>
      <c r="E105" s="4">
        <v>8.5</v>
      </c>
      <c r="F105" s="4">
        <v>8.6</v>
      </c>
      <c r="G105" s="4">
        <v>8.5</v>
      </c>
    </row>
    <row r="106" spans="1:7" x14ac:dyDescent="0.25">
      <c r="A106" s="19">
        <v>0.77500000000000002</v>
      </c>
      <c r="B106" s="4">
        <v>9.1999999999999993</v>
      </c>
      <c r="C106" s="4">
        <v>8.3000000000000007</v>
      </c>
      <c r="D106" s="4">
        <v>9</v>
      </c>
      <c r="E106" s="4">
        <v>8.6</v>
      </c>
      <c r="F106" s="4">
        <v>8.8000000000000007</v>
      </c>
      <c r="G106" s="4">
        <v>8.6999999999999993</v>
      </c>
    </row>
    <row r="107" spans="1:7" x14ac:dyDescent="0.25">
      <c r="A107" s="19">
        <v>0.95833333333333337</v>
      </c>
      <c r="B107" s="4">
        <v>8.5</v>
      </c>
      <c r="C107" s="4">
        <v>9.3000000000000007</v>
      </c>
      <c r="D107" s="4">
        <v>8.9</v>
      </c>
      <c r="E107" s="4">
        <v>8.6</v>
      </c>
      <c r="F107" s="4">
        <v>8.8000000000000007</v>
      </c>
      <c r="G107" s="4">
        <v>8.6</v>
      </c>
    </row>
    <row r="108" spans="1:7" x14ac:dyDescent="0.25">
      <c r="A108" s="4" t="s">
        <v>29</v>
      </c>
      <c r="B108" s="4">
        <v>7.9</v>
      </c>
      <c r="C108" s="4">
        <v>9.1</v>
      </c>
      <c r="D108" s="4">
        <v>8.4</v>
      </c>
      <c r="E108" s="4">
        <v>8.4</v>
      </c>
      <c r="F108" s="4">
        <v>8.8000000000000007</v>
      </c>
      <c r="G108" s="4">
        <v>8.5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5"/>
  <sheetViews>
    <sheetView zoomScale="70" zoomScaleNormal="70" workbookViewId="0">
      <selection activeCell="T30" sqref="T30"/>
    </sheetView>
  </sheetViews>
  <sheetFormatPr defaultRowHeight="15" x14ac:dyDescent="0.25"/>
  <cols>
    <col min="1" max="1" width="9.140625" style="20"/>
  </cols>
  <sheetData>
    <row r="1" spans="1:18" x14ac:dyDescent="0.25">
      <c r="A1" s="20" t="s">
        <v>11</v>
      </c>
      <c r="K1" t="s">
        <v>13</v>
      </c>
    </row>
    <row r="2" spans="1:18" x14ac:dyDescent="0.25">
      <c r="A2" s="19"/>
      <c r="B2" s="4">
        <v>0</v>
      </c>
      <c r="C2" s="4">
        <v>24</v>
      </c>
      <c r="D2" s="4">
        <v>48</v>
      </c>
      <c r="E2" s="4">
        <v>96</v>
      </c>
      <c r="F2" s="4">
        <v>144</v>
      </c>
      <c r="G2" s="4">
        <v>192</v>
      </c>
      <c r="H2" s="4">
        <v>288</v>
      </c>
      <c r="K2" s="19"/>
      <c r="L2" s="4">
        <v>0</v>
      </c>
      <c r="M2" s="4">
        <v>24</v>
      </c>
      <c r="N2" s="4">
        <v>48</v>
      </c>
      <c r="O2" s="4">
        <v>96</v>
      </c>
      <c r="P2" s="4">
        <v>144</v>
      </c>
      <c r="Q2" s="4">
        <v>192</v>
      </c>
      <c r="R2" s="4">
        <v>288</v>
      </c>
    </row>
    <row r="3" spans="1:18" x14ac:dyDescent="0.25">
      <c r="A3" s="19">
        <v>4.1666666666666664E-2</v>
      </c>
      <c r="B3" s="4">
        <v>898.47649999999999</v>
      </c>
      <c r="C3" s="4">
        <v>773.33389999999997</v>
      </c>
      <c r="D3" s="4">
        <v>727.34069999999997</v>
      </c>
      <c r="E3" s="4">
        <v>664.82799999999997</v>
      </c>
      <c r="F3" s="4">
        <v>675.50239999999997</v>
      </c>
      <c r="G3" s="4">
        <v>693.80380000000002</v>
      </c>
      <c r="H3" s="4">
        <v>706.67439999999999</v>
      </c>
      <c r="K3" s="19">
        <v>4.1666666666666664E-2</v>
      </c>
      <c r="L3" s="4">
        <v>146.13480000000001</v>
      </c>
      <c r="M3" s="4">
        <v>180.7868</v>
      </c>
      <c r="N3" s="4">
        <v>200.18719999999999</v>
      </c>
      <c r="O3" s="4">
        <v>253.72450000000001</v>
      </c>
      <c r="P3" s="4">
        <v>267.64370000000002</v>
      </c>
      <c r="Q3" s="4">
        <v>248.26220000000001</v>
      </c>
      <c r="R3" s="4">
        <v>264.80529999999999</v>
      </c>
    </row>
    <row r="4" spans="1:18" x14ac:dyDescent="0.25">
      <c r="A4" s="19">
        <v>0.22500000000000001</v>
      </c>
      <c r="B4" s="4">
        <v>8.5585000000000004</v>
      </c>
      <c r="C4" s="4">
        <v>380.80779999999999</v>
      </c>
      <c r="D4" s="4">
        <v>453.80509999999998</v>
      </c>
      <c r="E4" s="4">
        <v>623.25760000000002</v>
      </c>
      <c r="F4" s="4">
        <v>573.50639999999999</v>
      </c>
      <c r="G4" s="4">
        <v>627.96529999999996</v>
      </c>
      <c r="H4" s="4">
        <v>741.64469999999994</v>
      </c>
      <c r="K4" s="19">
        <v>0.22500000000000001</v>
      </c>
      <c r="L4" s="4">
        <v>208.34039999999999</v>
      </c>
      <c r="M4" s="4">
        <v>271.79680000000002</v>
      </c>
      <c r="N4" s="4">
        <v>378.89240000000001</v>
      </c>
      <c r="O4" s="4">
        <v>135.7225</v>
      </c>
      <c r="P4" s="4">
        <v>603.1825</v>
      </c>
      <c r="Q4" s="4">
        <v>579.62469999999996</v>
      </c>
      <c r="R4" s="4">
        <v>715.72389999999996</v>
      </c>
    </row>
    <row r="5" spans="1:18" x14ac:dyDescent="0.25">
      <c r="A5" s="19">
        <v>0.31666666666666665</v>
      </c>
      <c r="B5" s="4">
        <v>0.52300000000000002</v>
      </c>
      <c r="C5" s="4">
        <v>317.23469999999998</v>
      </c>
      <c r="D5" s="4">
        <v>420.56420000000003</v>
      </c>
      <c r="E5" s="4">
        <v>500.16050000000001</v>
      </c>
      <c r="F5" s="4">
        <v>537.63580000000002</v>
      </c>
      <c r="G5" s="4">
        <v>596.19860000000006</v>
      </c>
      <c r="H5" s="4">
        <v>707.46190000000001</v>
      </c>
      <c r="K5" s="19">
        <v>0.31666666666666665</v>
      </c>
      <c r="L5" s="4">
        <v>194.6936</v>
      </c>
      <c r="M5" s="4">
        <v>253.3544</v>
      </c>
      <c r="N5" s="4">
        <v>359.3236</v>
      </c>
      <c r="O5" s="4">
        <v>465.86610000000002</v>
      </c>
      <c r="P5" s="4">
        <v>546.89909999999998</v>
      </c>
      <c r="Q5" s="4">
        <v>562.10580000000004</v>
      </c>
      <c r="R5" s="4">
        <v>709.58810000000005</v>
      </c>
    </row>
    <row r="6" spans="1:18" x14ac:dyDescent="0.25">
      <c r="A6" s="19">
        <v>0.40833333333333333</v>
      </c>
      <c r="B6" s="4">
        <v>0.66120000000000001</v>
      </c>
      <c r="C6" s="4">
        <v>268.14879999999999</v>
      </c>
      <c r="D6" s="4">
        <v>413.05619999999999</v>
      </c>
      <c r="E6" s="4">
        <v>472.38639999999998</v>
      </c>
      <c r="F6" s="4">
        <v>518.10829999999999</v>
      </c>
      <c r="G6" s="4">
        <v>564.12720000000002</v>
      </c>
      <c r="H6" s="4">
        <v>691.45950000000005</v>
      </c>
      <c r="K6" s="19">
        <v>0.40833333333333333</v>
      </c>
      <c r="L6" s="4">
        <v>194.96279999999999</v>
      </c>
      <c r="M6" s="4">
        <v>249.3948</v>
      </c>
      <c r="N6" s="4">
        <v>346.59359999999998</v>
      </c>
      <c r="O6" s="4">
        <v>454.71719999999999</v>
      </c>
      <c r="P6" s="4">
        <v>497.9991</v>
      </c>
      <c r="Q6" s="4">
        <v>559.00519999999995</v>
      </c>
      <c r="R6" s="4">
        <v>702.19100000000003</v>
      </c>
    </row>
    <row r="7" spans="1:18" x14ac:dyDescent="0.25">
      <c r="A7" s="19">
        <v>0.5</v>
      </c>
      <c r="B7" s="4">
        <v>1.2481</v>
      </c>
      <c r="C7" s="4">
        <v>179.5898</v>
      </c>
      <c r="D7" s="4">
        <v>405.69260000000003</v>
      </c>
      <c r="E7" s="4">
        <v>466.35899999999998</v>
      </c>
      <c r="F7" s="4">
        <v>531.64729999999997</v>
      </c>
      <c r="G7" s="4">
        <v>560.83249999999998</v>
      </c>
      <c r="H7" s="4">
        <v>676.50869999999998</v>
      </c>
      <c r="K7" s="19">
        <v>0.5</v>
      </c>
      <c r="L7" s="4">
        <v>204.3048</v>
      </c>
      <c r="M7" s="4">
        <v>264.67239999999998</v>
      </c>
      <c r="N7" s="4">
        <v>345.29880000000003</v>
      </c>
      <c r="O7" s="4">
        <v>432.51049999999998</v>
      </c>
      <c r="P7" s="4">
        <v>531.55029999999999</v>
      </c>
      <c r="Q7" s="4">
        <v>564.64120000000003</v>
      </c>
      <c r="R7" s="4">
        <v>706.62210000000005</v>
      </c>
    </row>
    <row r="8" spans="1:18" x14ac:dyDescent="0.25">
      <c r="A8" s="19">
        <v>0.59166666666666667</v>
      </c>
      <c r="B8" s="4">
        <v>1.2765</v>
      </c>
      <c r="C8" s="4">
        <v>81.05</v>
      </c>
      <c r="D8" s="4">
        <v>457.63220000000001</v>
      </c>
      <c r="E8" s="4">
        <v>576.32550000000003</v>
      </c>
      <c r="F8" s="4">
        <v>743.12810000000002</v>
      </c>
      <c r="G8" s="4">
        <v>693.11369999999999</v>
      </c>
      <c r="H8" s="4">
        <v>827.78869999999995</v>
      </c>
      <c r="K8" s="19">
        <v>0.59166666666666667</v>
      </c>
      <c r="L8" s="4">
        <v>238.834</v>
      </c>
      <c r="M8" s="4">
        <v>259.40679999999998</v>
      </c>
      <c r="N8" s="4">
        <v>401.94479999999999</v>
      </c>
      <c r="O8" s="4">
        <v>636.05229999999995</v>
      </c>
      <c r="P8" s="4"/>
      <c r="Q8" s="4">
        <v>746.12909999999999</v>
      </c>
      <c r="R8" s="4">
        <v>977.34540000000004</v>
      </c>
    </row>
    <row r="9" spans="1:18" x14ac:dyDescent="0.25">
      <c r="A9" s="19">
        <v>0.68333333333333335</v>
      </c>
      <c r="B9" s="4">
        <v>0</v>
      </c>
      <c r="C9" s="4">
        <v>0</v>
      </c>
      <c r="D9" s="4">
        <v>230.66309999999999</v>
      </c>
      <c r="E9" s="4">
        <v>340.57780000000002</v>
      </c>
      <c r="F9" s="4">
        <v>468.59410000000003</v>
      </c>
      <c r="G9" s="4">
        <v>525.36120000000005</v>
      </c>
      <c r="H9" s="4">
        <v>688.90700000000004</v>
      </c>
      <c r="K9" s="19">
        <v>0.68333333333333335</v>
      </c>
      <c r="L9" s="4">
        <v>253.29599999999999</v>
      </c>
      <c r="M9" s="4">
        <v>220.66640000000001</v>
      </c>
      <c r="N9" s="4">
        <v>210.60319999999999</v>
      </c>
      <c r="O9" s="4">
        <v>370.53910000000002</v>
      </c>
      <c r="P9" s="4">
        <v>473.04520000000002</v>
      </c>
      <c r="Q9" s="4">
        <v>561.85019999999997</v>
      </c>
      <c r="R9" s="4">
        <v>836.02959999999996</v>
      </c>
    </row>
    <row r="10" spans="1:18" x14ac:dyDescent="0.25">
      <c r="A10" s="19">
        <v>0.77500000000000002</v>
      </c>
      <c r="B10" s="4">
        <v>0.4133</v>
      </c>
      <c r="C10" s="4">
        <v>0</v>
      </c>
      <c r="D10" s="4">
        <v>239.51939999999999</v>
      </c>
      <c r="E10" s="4">
        <v>345.5736</v>
      </c>
      <c r="F10" s="4">
        <v>478.57940000000002</v>
      </c>
      <c r="G10" s="4">
        <v>571.52020000000005</v>
      </c>
      <c r="H10" s="4">
        <v>742.48969999999997</v>
      </c>
      <c r="K10" s="19">
        <v>0.77500000000000002</v>
      </c>
      <c r="L10" s="4">
        <v>263.99</v>
      </c>
      <c r="M10" s="4">
        <v>263.39479999999998</v>
      </c>
      <c r="N10" s="4">
        <v>239.36840000000001</v>
      </c>
      <c r="O10" s="4">
        <v>392.39749999999998</v>
      </c>
      <c r="P10" s="4">
        <v>502.18889999999999</v>
      </c>
      <c r="Q10" s="4">
        <v>615.48419999999999</v>
      </c>
      <c r="R10" s="4">
        <v>922.14890000000003</v>
      </c>
    </row>
    <row r="11" spans="1:18" x14ac:dyDescent="0.25">
      <c r="A11" s="19">
        <v>0.95833333333333337</v>
      </c>
      <c r="B11" s="4">
        <v>0.46779999999999999</v>
      </c>
      <c r="C11" s="4">
        <v>0</v>
      </c>
      <c r="D11" s="4">
        <v>17.597999999999999</v>
      </c>
      <c r="E11" s="4">
        <v>285.98579999999998</v>
      </c>
      <c r="F11" s="4">
        <v>521.82910000000004</v>
      </c>
      <c r="G11" s="4">
        <v>737.71079999999995</v>
      </c>
      <c r="H11" s="4">
        <v>1111.8613</v>
      </c>
      <c r="K11" s="19">
        <v>0.95833333333333337</v>
      </c>
      <c r="L11" s="4">
        <v>144.00040000000001</v>
      </c>
      <c r="M11" s="4">
        <v>415.35680000000002</v>
      </c>
      <c r="N11" s="4">
        <v>513.16279999999995</v>
      </c>
      <c r="O11" s="4">
        <v>786.97429999999997</v>
      </c>
      <c r="P11" s="4">
        <v>946.9171</v>
      </c>
      <c r="Q11" s="4">
        <v>1176.4666999999999</v>
      </c>
      <c r="R11" s="4">
        <v>1922.9110000000001</v>
      </c>
    </row>
    <row r="13" spans="1:18" x14ac:dyDescent="0.25">
      <c r="A13" s="20" t="s">
        <v>12</v>
      </c>
    </row>
    <row r="14" spans="1:18" x14ac:dyDescent="0.25">
      <c r="A14" s="19"/>
      <c r="B14" s="4">
        <v>0</v>
      </c>
      <c r="C14" s="4">
        <v>24</v>
      </c>
      <c r="D14" s="4">
        <v>48</v>
      </c>
      <c r="E14" s="4">
        <v>96</v>
      </c>
      <c r="F14" s="4">
        <v>144</v>
      </c>
      <c r="G14" s="4">
        <v>192</v>
      </c>
      <c r="H14" s="4">
        <v>288</v>
      </c>
    </row>
    <row r="15" spans="1:18" x14ac:dyDescent="0.25">
      <c r="A15" s="19">
        <v>4.1666666666666664E-2</v>
      </c>
      <c r="B15" s="4">
        <v>229.24850000000001</v>
      </c>
      <c r="C15" s="4">
        <v>534.30840000000001</v>
      </c>
      <c r="D15" s="4">
        <v>458.35669999999999</v>
      </c>
      <c r="E15" s="4">
        <v>558.71900000000005</v>
      </c>
      <c r="F15" s="4">
        <v>545.24900000000002</v>
      </c>
      <c r="G15" s="4">
        <v>582.44759999999997</v>
      </c>
      <c r="H15" s="4">
        <v>549.95240000000001</v>
      </c>
    </row>
    <row r="16" spans="1:18" x14ac:dyDescent="0.25">
      <c r="A16" s="19">
        <v>0.22500000000000001</v>
      </c>
      <c r="B16" s="4">
        <v>226.09719999999999</v>
      </c>
      <c r="C16" s="4">
        <v>185.8664</v>
      </c>
      <c r="D16" s="4">
        <v>301.52870000000001</v>
      </c>
      <c r="E16" s="4">
        <v>521.02440000000001</v>
      </c>
      <c r="F16" s="4">
        <v>474.02640000000002</v>
      </c>
      <c r="G16" s="4">
        <v>525.81529999999998</v>
      </c>
      <c r="H16" s="4">
        <v>603.73839999999996</v>
      </c>
    </row>
    <row r="17" spans="1:12" x14ac:dyDescent="0.25">
      <c r="A17" s="19">
        <v>0.31666666666666665</v>
      </c>
      <c r="B17" s="4">
        <v>224.90430000000001</v>
      </c>
      <c r="C17" s="4">
        <v>124.50239999999999</v>
      </c>
      <c r="D17" s="4">
        <v>269.41250000000002</v>
      </c>
      <c r="E17" s="4">
        <v>352.29640000000001</v>
      </c>
      <c r="F17" s="4">
        <v>410.43610000000001</v>
      </c>
      <c r="G17" s="4">
        <v>482.63850000000002</v>
      </c>
      <c r="H17" s="4">
        <v>580.05719999999997</v>
      </c>
    </row>
    <row r="18" spans="1:12" x14ac:dyDescent="0.25">
      <c r="A18" s="19">
        <v>0.40833333333333333</v>
      </c>
      <c r="B18" s="4">
        <v>226.51339999999999</v>
      </c>
      <c r="C18" s="4">
        <v>93.707300000000004</v>
      </c>
      <c r="D18" s="4">
        <v>234.6326</v>
      </c>
      <c r="E18" s="4">
        <v>341.11579999999998</v>
      </c>
      <c r="F18" s="4">
        <v>381.11700000000002</v>
      </c>
      <c r="G18" s="4">
        <v>476.1431</v>
      </c>
      <c r="H18" s="4">
        <v>561.20830000000001</v>
      </c>
    </row>
    <row r="19" spans="1:12" x14ac:dyDescent="0.25">
      <c r="A19" s="19">
        <v>0.5</v>
      </c>
      <c r="B19" s="4">
        <v>228.04150000000001</v>
      </c>
      <c r="C19" s="4">
        <v>122.1699</v>
      </c>
      <c r="D19" s="4">
        <v>212.03129999999999</v>
      </c>
      <c r="E19" s="4">
        <v>344.4581</v>
      </c>
      <c r="F19" s="4">
        <v>408.31360000000001</v>
      </c>
      <c r="G19" s="4">
        <v>469.4787</v>
      </c>
      <c r="H19" s="4">
        <v>561.64520000000005</v>
      </c>
    </row>
    <row r="20" spans="1:12" x14ac:dyDescent="0.25">
      <c r="A20" s="19">
        <v>0.59166666666666667</v>
      </c>
      <c r="B20" s="4">
        <v>227.80539999999999</v>
      </c>
      <c r="C20" s="4">
        <v>159.3982</v>
      </c>
      <c r="D20" s="4">
        <v>237.54089999999999</v>
      </c>
      <c r="E20" s="4">
        <v>434.24200000000002</v>
      </c>
      <c r="F20" s="4">
        <v>532.83950000000004</v>
      </c>
      <c r="G20" s="4">
        <v>590.07150000000001</v>
      </c>
      <c r="H20" s="4">
        <v>723.74450000000002</v>
      </c>
    </row>
    <row r="21" spans="1:12" x14ac:dyDescent="0.25">
      <c r="A21" s="19">
        <v>0.68333333333333335</v>
      </c>
      <c r="B21" s="4">
        <v>226.96250000000001</v>
      </c>
      <c r="C21" s="4">
        <v>238.92009999999999</v>
      </c>
      <c r="D21" s="4">
        <v>101.93519999999999</v>
      </c>
      <c r="E21" s="4">
        <v>243.02770000000001</v>
      </c>
      <c r="F21" s="4">
        <v>333.34710000000001</v>
      </c>
      <c r="G21" s="4">
        <v>428.10199999999998</v>
      </c>
      <c r="H21" s="4">
        <v>593.63160000000005</v>
      </c>
    </row>
    <row r="22" spans="1:12" x14ac:dyDescent="0.25">
      <c r="A22" s="19">
        <v>0.77500000000000002</v>
      </c>
      <c r="B22" s="4">
        <v>228.7251</v>
      </c>
      <c r="C22" s="4">
        <v>281.74970000000002</v>
      </c>
      <c r="D22" s="4">
        <v>99.771100000000004</v>
      </c>
      <c r="E22" s="4">
        <v>240.8903</v>
      </c>
      <c r="F22" s="4">
        <v>347.9948</v>
      </c>
      <c r="G22" s="4">
        <v>439.17630000000003</v>
      </c>
      <c r="H22" s="4">
        <v>620.61580000000004</v>
      </c>
    </row>
    <row r="23" spans="1:12" x14ac:dyDescent="0.25">
      <c r="A23" s="19">
        <v>0.95833333333333337</v>
      </c>
      <c r="B23" s="4">
        <v>225.904</v>
      </c>
      <c r="C23" s="4">
        <v>362.53320000000002</v>
      </c>
      <c r="D23" s="4">
        <v>482.82260000000002</v>
      </c>
      <c r="E23" s="4">
        <v>557.88750000000005</v>
      </c>
      <c r="F23" s="4">
        <v>740.52909999999997</v>
      </c>
      <c r="G23" s="4">
        <v>892.44880000000001</v>
      </c>
      <c r="H23" s="4">
        <v>1172.0422000000001</v>
      </c>
    </row>
    <row r="25" spans="1:12" x14ac:dyDescent="0.25">
      <c r="A25" s="20" t="s">
        <v>15</v>
      </c>
    </row>
    <row r="26" spans="1:12" x14ac:dyDescent="0.25">
      <c r="A26" s="19"/>
      <c r="B26" s="4">
        <v>0</v>
      </c>
      <c r="C26" s="4">
        <v>24</v>
      </c>
      <c r="D26" s="4">
        <v>48</v>
      </c>
      <c r="E26" s="4">
        <v>72</v>
      </c>
      <c r="F26" s="4">
        <v>96</v>
      </c>
      <c r="G26" s="4">
        <v>120</v>
      </c>
      <c r="H26" s="4">
        <v>144</v>
      </c>
      <c r="I26" s="4">
        <v>168</v>
      </c>
      <c r="J26" s="4">
        <v>192</v>
      </c>
      <c r="K26" s="4">
        <v>240</v>
      </c>
      <c r="L26" s="4">
        <v>288</v>
      </c>
    </row>
    <row r="27" spans="1:12" x14ac:dyDescent="0.25">
      <c r="A27" s="19">
        <v>0</v>
      </c>
      <c r="B27" s="4">
        <v>0</v>
      </c>
      <c r="C27" s="4">
        <v>0</v>
      </c>
      <c r="D27" s="4">
        <v>0</v>
      </c>
      <c r="E27" s="4">
        <v>0</v>
      </c>
      <c r="F27" s="4">
        <v>0</v>
      </c>
      <c r="G27" s="4">
        <v>0</v>
      </c>
      <c r="H27" s="4">
        <v>0</v>
      </c>
      <c r="I27" s="4">
        <v>0</v>
      </c>
      <c r="J27" s="4">
        <v>0</v>
      </c>
      <c r="K27" s="4">
        <v>0</v>
      </c>
      <c r="L27" s="4">
        <v>0</v>
      </c>
    </row>
    <row r="28" spans="1:12" x14ac:dyDescent="0.25">
      <c r="A28" s="19">
        <v>0.22500000000000001</v>
      </c>
      <c r="B28" s="4">
        <v>5.8</v>
      </c>
      <c r="C28" s="4">
        <v>4.7</v>
      </c>
      <c r="D28" s="4">
        <v>4.5999999999999996</v>
      </c>
      <c r="E28" s="4">
        <v>4.3</v>
      </c>
      <c r="F28" s="4">
        <v>4.0999999999999996</v>
      </c>
      <c r="G28" s="4">
        <v>4</v>
      </c>
      <c r="H28" s="4">
        <v>4.0999999999999996</v>
      </c>
      <c r="I28" s="4">
        <v>3.7</v>
      </c>
      <c r="J28" s="4">
        <v>3.8</v>
      </c>
      <c r="K28" s="4">
        <v>3.2</v>
      </c>
      <c r="L28" s="4">
        <v>3.3</v>
      </c>
    </row>
    <row r="29" spans="1:12" x14ac:dyDescent="0.25">
      <c r="A29" s="19">
        <v>0.40833333333333333</v>
      </c>
      <c r="B29" s="4">
        <v>12.7</v>
      </c>
      <c r="C29" s="4">
        <v>9.6</v>
      </c>
      <c r="D29" s="4">
        <v>8.6999999999999993</v>
      </c>
      <c r="E29" s="4">
        <v>8</v>
      </c>
      <c r="F29" s="4">
        <v>7.5</v>
      </c>
      <c r="G29" s="4">
        <v>7.2</v>
      </c>
      <c r="H29" s="4">
        <v>7.1</v>
      </c>
      <c r="I29" s="4">
        <v>6.5</v>
      </c>
      <c r="J29" s="4">
        <v>6.5</v>
      </c>
      <c r="K29" s="4">
        <v>6</v>
      </c>
      <c r="L29" s="4">
        <v>5.6</v>
      </c>
    </row>
    <row r="30" spans="1:12" x14ac:dyDescent="0.25">
      <c r="A30" s="19">
        <v>0.5</v>
      </c>
      <c r="B30" s="4">
        <v>16.8</v>
      </c>
      <c r="C30" s="4">
        <v>12.7</v>
      </c>
      <c r="D30" s="4">
        <v>11</v>
      </c>
      <c r="E30" s="4">
        <v>10.1</v>
      </c>
      <c r="F30" s="4">
        <v>9.4</v>
      </c>
      <c r="G30" s="4">
        <v>9.1</v>
      </c>
      <c r="H30" s="4">
        <v>8.9</v>
      </c>
      <c r="I30" s="4">
        <v>8.1999999999999993</v>
      </c>
      <c r="J30" s="4">
        <v>8.1</v>
      </c>
      <c r="K30" s="4">
        <v>7.4</v>
      </c>
      <c r="L30" s="4">
        <v>6.8</v>
      </c>
    </row>
    <row r="31" spans="1:12" x14ac:dyDescent="0.25">
      <c r="A31" s="19">
        <v>0.59166666666666667</v>
      </c>
      <c r="B31" s="4">
        <v>21.5</v>
      </c>
      <c r="C31" s="4">
        <v>16.3</v>
      </c>
      <c r="D31" s="4">
        <v>13.9</v>
      </c>
      <c r="E31" s="4">
        <v>12.6</v>
      </c>
      <c r="F31" s="4">
        <v>11.6</v>
      </c>
      <c r="G31" s="4">
        <v>11.3</v>
      </c>
      <c r="H31" s="4">
        <v>11</v>
      </c>
      <c r="I31" s="4">
        <v>10.199999999999999</v>
      </c>
      <c r="J31" s="4">
        <v>10</v>
      </c>
      <c r="K31" s="4">
        <v>9.1999999999999993</v>
      </c>
      <c r="L31" s="4">
        <v>8.4</v>
      </c>
    </row>
    <row r="32" spans="1:12" x14ac:dyDescent="0.25">
      <c r="A32" s="19">
        <v>0.77500000000000002</v>
      </c>
      <c r="B32" s="4">
        <v>31.3</v>
      </c>
      <c r="C32" s="4">
        <v>26.1</v>
      </c>
      <c r="D32" s="4">
        <v>23.3</v>
      </c>
      <c r="E32" s="4">
        <v>20.399999999999999</v>
      </c>
      <c r="F32" s="4">
        <v>18</v>
      </c>
      <c r="G32" s="4">
        <v>16.8</v>
      </c>
      <c r="H32" s="4">
        <v>16</v>
      </c>
      <c r="I32" s="4">
        <v>14.7</v>
      </c>
      <c r="J32" s="4">
        <v>14</v>
      </c>
      <c r="K32" s="4">
        <v>13</v>
      </c>
      <c r="L32" s="4">
        <v>11.5</v>
      </c>
    </row>
    <row r="33" spans="1:12" x14ac:dyDescent="0.25">
      <c r="A33" s="19">
        <v>1</v>
      </c>
      <c r="B33" s="4">
        <v>39.799999999999997</v>
      </c>
      <c r="C33" s="4">
        <v>34.299999999999997</v>
      </c>
      <c r="D33" s="4">
        <v>31.5</v>
      </c>
      <c r="E33" s="4">
        <v>28</v>
      </c>
      <c r="F33" s="4">
        <v>24.9</v>
      </c>
      <c r="G33" s="4">
        <v>23.2</v>
      </c>
      <c r="H33" s="4">
        <v>22</v>
      </c>
      <c r="I33" s="4">
        <v>20.3</v>
      </c>
      <c r="J33" s="4">
        <v>19.5</v>
      </c>
      <c r="K33" s="4">
        <v>17.7</v>
      </c>
      <c r="L33" s="4">
        <v>15.6</v>
      </c>
    </row>
    <row r="35" spans="1:12" x14ac:dyDescent="0.25">
      <c r="A35" s="20" t="s">
        <v>16</v>
      </c>
    </row>
    <row r="36" spans="1:12" x14ac:dyDescent="0.25">
      <c r="A36" s="19"/>
      <c r="B36" s="4">
        <v>0</v>
      </c>
      <c r="C36" s="4">
        <v>24</v>
      </c>
      <c r="D36" s="4">
        <v>48</v>
      </c>
      <c r="E36" s="4">
        <v>96</v>
      </c>
      <c r="F36" s="4">
        <v>144</v>
      </c>
      <c r="G36" s="4">
        <v>192</v>
      </c>
      <c r="H36" s="4">
        <v>288</v>
      </c>
    </row>
    <row r="37" spans="1:12" x14ac:dyDescent="0.25">
      <c r="A37" s="19">
        <v>4.1666666666666664E-2</v>
      </c>
      <c r="B37" s="4">
        <v>8</v>
      </c>
      <c r="C37" s="4">
        <v>2.5</v>
      </c>
      <c r="D37" s="4">
        <v>8</v>
      </c>
      <c r="E37" s="4">
        <v>3.6</v>
      </c>
      <c r="F37" s="4">
        <v>7.7</v>
      </c>
      <c r="G37" s="4">
        <v>3.9</v>
      </c>
      <c r="H37" s="4">
        <v>8.4</v>
      </c>
    </row>
    <row r="38" spans="1:12" x14ac:dyDescent="0.25">
      <c r="A38" s="19">
        <v>0.22500000000000001</v>
      </c>
      <c r="B38" s="4">
        <v>8.6</v>
      </c>
      <c r="C38" s="4">
        <v>7.5</v>
      </c>
      <c r="D38" s="4">
        <v>8.1999999999999993</v>
      </c>
      <c r="E38" s="4">
        <v>7.7</v>
      </c>
      <c r="F38" s="4">
        <v>8</v>
      </c>
      <c r="G38" s="4">
        <v>7.2</v>
      </c>
      <c r="H38" s="4">
        <v>8.3000000000000007</v>
      </c>
    </row>
    <row r="39" spans="1:12" x14ac:dyDescent="0.25">
      <c r="A39" s="19">
        <v>0.31666666666666665</v>
      </c>
      <c r="B39" s="4">
        <v>8.6</v>
      </c>
      <c r="C39" s="4">
        <v>8.1999999999999993</v>
      </c>
      <c r="D39" s="4">
        <v>8.3000000000000007</v>
      </c>
      <c r="E39" s="4">
        <v>8</v>
      </c>
      <c r="F39" s="4">
        <v>8.3000000000000007</v>
      </c>
      <c r="G39" s="4">
        <v>7.8</v>
      </c>
      <c r="H39" s="4">
        <v>8.4</v>
      </c>
    </row>
    <row r="40" spans="1:12" x14ac:dyDescent="0.25">
      <c r="A40" s="19">
        <v>0.40833333333333333</v>
      </c>
      <c r="B40" s="4">
        <v>8.6</v>
      </c>
      <c r="C40" s="4">
        <v>8.6999999999999993</v>
      </c>
      <c r="D40" s="4">
        <v>8.4</v>
      </c>
      <c r="E40" s="4">
        <v>8.1</v>
      </c>
      <c r="F40" s="4">
        <v>8.5</v>
      </c>
      <c r="G40" s="4">
        <v>8.1999999999999993</v>
      </c>
      <c r="H40" s="4">
        <v>8.6</v>
      </c>
    </row>
    <row r="41" spans="1:12" x14ac:dyDescent="0.25">
      <c r="A41" s="19">
        <v>0.5</v>
      </c>
      <c r="B41" s="4">
        <v>8.6999999999999993</v>
      </c>
      <c r="C41" s="4">
        <v>9.4</v>
      </c>
      <c r="D41" s="4">
        <v>8.5</v>
      </c>
      <c r="E41" s="4">
        <v>8.1999999999999993</v>
      </c>
      <c r="F41" s="4">
        <v>8.6</v>
      </c>
      <c r="G41" s="4">
        <v>8.5</v>
      </c>
      <c r="H41" s="4">
        <v>8.5</v>
      </c>
    </row>
    <row r="42" spans="1:12" x14ac:dyDescent="0.25">
      <c r="A42" s="19">
        <v>0.59166666666666667</v>
      </c>
      <c r="B42" s="4">
        <v>8.6999999999999993</v>
      </c>
      <c r="C42" s="4">
        <v>9.1999999999999993</v>
      </c>
      <c r="D42" s="4">
        <v>8.6999999999999993</v>
      </c>
      <c r="E42" s="4">
        <v>8.3000000000000007</v>
      </c>
      <c r="F42" s="4">
        <v>8.6</v>
      </c>
      <c r="G42" s="4">
        <v>8.6999999999999993</v>
      </c>
      <c r="H42" s="4">
        <v>8.6999999999999993</v>
      </c>
    </row>
    <row r="43" spans="1:12" x14ac:dyDescent="0.25">
      <c r="A43" s="19">
        <v>0.68333333333333335</v>
      </c>
      <c r="B43" s="4">
        <v>8.5</v>
      </c>
      <c r="C43" s="4">
        <v>8.8000000000000007</v>
      </c>
      <c r="D43" s="4">
        <v>8.6</v>
      </c>
      <c r="E43" s="4">
        <v>8.5</v>
      </c>
      <c r="F43" s="4">
        <v>8.6999999999999993</v>
      </c>
      <c r="G43" s="4">
        <v>8.8000000000000007</v>
      </c>
      <c r="H43" s="4">
        <v>8.9</v>
      </c>
    </row>
    <row r="44" spans="1:12" x14ac:dyDescent="0.25">
      <c r="A44" s="19">
        <v>0.77500000000000002</v>
      </c>
      <c r="B44" s="4">
        <v>8.5</v>
      </c>
      <c r="C44" s="4">
        <v>8.6</v>
      </c>
      <c r="D44" s="4">
        <v>8.5</v>
      </c>
      <c r="E44" s="4">
        <v>8.5</v>
      </c>
      <c r="F44" s="4">
        <v>8.6999999999999993</v>
      </c>
      <c r="G44" s="4">
        <v>8.8000000000000007</v>
      </c>
      <c r="H44" s="4">
        <v>9.5</v>
      </c>
    </row>
    <row r="45" spans="1:12" x14ac:dyDescent="0.25">
      <c r="A45" s="19">
        <v>0.95833333333333337</v>
      </c>
      <c r="B45" s="4">
        <v>8.1999999999999993</v>
      </c>
      <c r="C45" s="4">
        <v>8.9</v>
      </c>
      <c r="D45" s="4">
        <v>8.5</v>
      </c>
      <c r="E45" s="4">
        <v>8.6</v>
      </c>
      <c r="F45" s="4">
        <v>8.6</v>
      </c>
      <c r="G45" s="4">
        <v>8.6</v>
      </c>
      <c r="H45" s="4">
        <v>9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5"/>
  <sheetViews>
    <sheetView workbookViewId="0">
      <selection activeCell="O23" sqref="O23"/>
    </sheetView>
  </sheetViews>
  <sheetFormatPr defaultRowHeight="15" x14ac:dyDescent="0.25"/>
  <cols>
    <col min="1" max="1" width="9.140625" style="24"/>
    <col min="2" max="16384" width="9.140625" style="9"/>
  </cols>
  <sheetData>
    <row r="1" spans="1:17" x14ac:dyDescent="0.25">
      <c r="A1" s="24" t="s">
        <v>11</v>
      </c>
      <c r="J1" s="9" t="s">
        <v>13</v>
      </c>
    </row>
    <row r="2" spans="1:17" x14ac:dyDescent="0.25">
      <c r="A2" s="25"/>
      <c r="B2" s="10">
        <v>0</v>
      </c>
      <c r="C2" s="10">
        <v>24</v>
      </c>
      <c r="D2" s="10">
        <v>48</v>
      </c>
      <c r="E2" s="10">
        <v>96</v>
      </c>
      <c r="F2" s="10">
        <v>144</v>
      </c>
      <c r="G2" s="10">
        <v>192</v>
      </c>
      <c r="H2" s="10">
        <v>288</v>
      </c>
      <c r="J2" s="25"/>
      <c r="K2" s="10">
        <v>0</v>
      </c>
      <c r="L2" s="10">
        <v>24</v>
      </c>
      <c r="M2" s="10">
        <v>48</v>
      </c>
      <c r="N2" s="10">
        <v>96</v>
      </c>
      <c r="O2" s="10">
        <v>144</v>
      </c>
      <c r="P2" s="10">
        <v>192</v>
      </c>
      <c r="Q2" s="10">
        <v>288</v>
      </c>
    </row>
    <row r="3" spans="1:17" x14ac:dyDescent="0.25">
      <c r="A3" s="25">
        <v>4.1666666666666664E-2</v>
      </c>
      <c r="B3" s="10">
        <v>894.29729999999995</v>
      </c>
      <c r="C3" s="10">
        <v>783.95330000000001</v>
      </c>
      <c r="D3" s="10">
        <v>747.94420000000002</v>
      </c>
      <c r="E3" s="10">
        <v>709.82920000000001</v>
      </c>
      <c r="F3" s="10">
        <v>712.98170000000005</v>
      </c>
      <c r="G3" s="10">
        <v>720.56370000000004</v>
      </c>
      <c r="H3" s="10">
        <v>610.49739999999997</v>
      </c>
      <c r="J3" s="25">
        <v>4.1666666666666664E-2</v>
      </c>
      <c r="K3" s="10">
        <v>138.43520000000001</v>
      </c>
      <c r="L3" s="10">
        <v>178.98</v>
      </c>
      <c r="M3" s="10">
        <v>231.97239999999999</v>
      </c>
      <c r="N3" s="10">
        <v>206.95490000000001</v>
      </c>
      <c r="O3" s="10">
        <v>248.53149999999999</v>
      </c>
      <c r="P3" s="10">
        <v>225.10040000000001</v>
      </c>
      <c r="Q3" s="10">
        <v>291.43689999999998</v>
      </c>
    </row>
    <row r="4" spans="1:17" x14ac:dyDescent="0.25">
      <c r="A4" s="25">
        <v>0.17499999999999999</v>
      </c>
      <c r="B4" s="10">
        <v>9.2971000000000004</v>
      </c>
      <c r="C4" s="10">
        <v>283.67129999999997</v>
      </c>
      <c r="D4" s="10">
        <v>393.2235</v>
      </c>
      <c r="E4" s="10">
        <v>515.36360000000002</v>
      </c>
      <c r="F4" s="10">
        <v>626.54909999999995</v>
      </c>
      <c r="G4" s="10">
        <v>694.62109999999996</v>
      </c>
      <c r="H4" s="10">
        <v>705.15369999999996</v>
      </c>
      <c r="J4" s="25">
        <v>0.17499999999999999</v>
      </c>
      <c r="K4" s="10">
        <v>191.268</v>
      </c>
      <c r="L4" s="10">
        <v>221.96080000000001</v>
      </c>
      <c r="M4" s="10">
        <v>285.72879999999998</v>
      </c>
      <c r="N4" s="10">
        <v>378.70299999999997</v>
      </c>
      <c r="O4" s="10">
        <v>492.40170000000001</v>
      </c>
      <c r="P4" s="10">
        <v>531.16610000000003</v>
      </c>
      <c r="Q4" s="10">
        <v>732.68970000000002</v>
      </c>
    </row>
    <row r="5" spans="1:17" x14ac:dyDescent="0.25">
      <c r="A5" s="25">
        <v>0.26666666666666666</v>
      </c>
      <c r="B5" s="10" t="s">
        <v>28</v>
      </c>
      <c r="C5" s="10">
        <v>293.01400000000001</v>
      </c>
      <c r="D5" s="10">
        <v>389.28050000000002</v>
      </c>
      <c r="E5" s="10">
        <v>513.20759999999996</v>
      </c>
      <c r="F5" s="10">
        <v>625.10329999999999</v>
      </c>
      <c r="G5" s="10">
        <v>669.4855</v>
      </c>
      <c r="H5" s="10">
        <v>729.68870000000004</v>
      </c>
      <c r="J5" s="25">
        <v>0.26666666666666666</v>
      </c>
      <c r="K5" s="10">
        <v>186.16839999999999</v>
      </c>
      <c r="L5" s="10">
        <v>229.88919999999999</v>
      </c>
      <c r="M5" s="10">
        <v>294.71080000000001</v>
      </c>
      <c r="N5" s="10">
        <v>433.3526</v>
      </c>
      <c r="O5" s="10">
        <v>494.23860000000002</v>
      </c>
      <c r="P5" s="10">
        <v>544.04489999999998</v>
      </c>
      <c r="Q5" s="10">
        <v>766.27589999999998</v>
      </c>
    </row>
    <row r="6" spans="1:17" x14ac:dyDescent="0.25">
      <c r="A6" s="25">
        <v>0.375</v>
      </c>
      <c r="B6" s="10" t="s">
        <v>28</v>
      </c>
      <c r="C6" s="10">
        <v>252.4648</v>
      </c>
      <c r="D6" s="10">
        <v>346.03019999999998</v>
      </c>
      <c r="E6" s="10">
        <v>450.16390000000001</v>
      </c>
      <c r="F6" s="10">
        <v>595.83140000000003</v>
      </c>
      <c r="G6" s="10">
        <v>663.95889999999997</v>
      </c>
      <c r="H6" s="10">
        <v>724.24990000000003</v>
      </c>
      <c r="J6" s="25">
        <v>0.375</v>
      </c>
      <c r="K6" s="10">
        <v>184.51320000000001</v>
      </c>
      <c r="L6" s="10">
        <v>213.03399999999999</v>
      </c>
      <c r="M6" s="10">
        <v>290.46440000000001</v>
      </c>
      <c r="N6" s="10">
        <v>118.9144</v>
      </c>
      <c r="O6" s="10">
        <v>72.983999999999995</v>
      </c>
      <c r="P6" s="10">
        <v>532.52940000000001</v>
      </c>
      <c r="Q6" s="10">
        <v>728.26220000000001</v>
      </c>
    </row>
    <row r="7" spans="1:17" x14ac:dyDescent="0.25">
      <c r="A7" s="25">
        <v>0.5</v>
      </c>
      <c r="B7" s="10" t="s">
        <v>28</v>
      </c>
      <c r="C7" s="10">
        <v>224.34710000000001</v>
      </c>
      <c r="D7" s="10">
        <v>370.39420000000001</v>
      </c>
      <c r="E7" s="10">
        <v>515.23789999999997</v>
      </c>
      <c r="F7" s="10">
        <v>615.54939999999999</v>
      </c>
      <c r="G7" s="10">
        <v>671.43430000000001</v>
      </c>
      <c r="H7" s="10">
        <v>773.97429999999997</v>
      </c>
      <c r="J7" s="25">
        <v>0.5</v>
      </c>
      <c r="K7" s="10">
        <v>186.792</v>
      </c>
      <c r="L7" s="10">
        <v>217.99119999999999</v>
      </c>
      <c r="M7" s="10">
        <v>310.41480000000001</v>
      </c>
      <c r="N7" s="10">
        <v>397.87889999999999</v>
      </c>
      <c r="O7" s="10">
        <v>481.69499999999999</v>
      </c>
      <c r="P7" s="10">
        <v>553.02409999999998</v>
      </c>
      <c r="Q7" s="10">
        <v>758.4529</v>
      </c>
    </row>
    <row r="8" spans="1:17" x14ac:dyDescent="0.25">
      <c r="A8" s="25">
        <v>0.60833333333333328</v>
      </c>
      <c r="B8" s="10">
        <v>0.55079999999999996</v>
      </c>
      <c r="C8" s="10">
        <v>11.6778</v>
      </c>
      <c r="D8" s="10">
        <v>538.89350000000002</v>
      </c>
      <c r="E8" s="10">
        <v>689.88760000000002</v>
      </c>
      <c r="F8" s="10">
        <v>779.58529999999996</v>
      </c>
      <c r="G8" s="10">
        <v>821.38099999999997</v>
      </c>
      <c r="H8" s="10">
        <v>971.02670000000001</v>
      </c>
      <c r="J8" s="25">
        <v>0.60833333333333328</v>
      </c>
      <c r="K8" s="10">
        <v>279.17239999999998</v>
      </c>
      <c r="L8" s="10">
        <v>424.30239999999998</v>
      </c>
      <c r="M8" s="10">
        <v>426.06959999999998</v>
      </c>
      <c r="N8" s="10">
        <v>540.85789999999997</v>
      </c>
      <c r="O8" s="10">
        <v>666.35080000000005</v>
      </c>
      <c r="P8" s="10">
        <v>726.84079999999994</v>
      </c>
      <c r="Q8" s="10">
        <v>1038.4917</v>
      </c>
    </row>
    <row r="9" spans="1:17" x14ac:dyDescent="0.25">
      <c r="A9" s="25">
        <v>0.72499999999999998</v>
      </c>
      <c r="B9" s="10">
        <v>10.5433</v>
      </c>
      <c r="C9" s="10">
        <v>4.5655000000000001</v>
      </c>
      <c r="D9" s="10">
        <v>382.65730000000002</v>
      </c>
      <c r="E9" s="10">
        <v>520.06989999999996</v>
      </c>
      <c r="F9" s="10">
        <v>702.87750000000005</v>
      </c>
      <c r="G9" s="10">
        <v>839.09259999999995</v>
      </c>
      <c r="H9" s="10">
        <v>1054.6947</v>
      </c>
      <c r="J9" s="25">
        <v>0.72499999999999998</v>
      </c>
      <c r="K9" s="10">
        <v>514.29480000000001</v>
      </c>
      <c r="L9" s="10">
        <v>553.1028</v>
      </c>
      <c r="M9" s="10">
        <v>453.91320000000002</v>
      </c>
      <c r="N9" s="10">
        <v>533.05060000000003</v>
      </c>
      <c r="O9" s="10">
        <v>658.21529999999996</v>
      </c>
      <c r="P9" s="10">
        <v>813.64380000000006</v>
      </c>
      <c r="Q9" s="10">
        <v>1191.3377</v>
      </c>
    </row>
    <row r="10" spans="1:17" x14ac:dyDescent="0.25">
      <c r="A10" s="25">
        <v>0.81666666666666665</v>
      </c>
      <c r="B10" s="10" t="s">
        <v>28</v>
      </c>
      <c r="C10" s="10">
        <v>4.6561000000000003</v>
      </c>
      <c r="D10" s="10">
        <v>113.1118</v>
      </c>
      <c r="E10" s="10">
        <v>477.14679999999998</v>
      </c>
      <c r="F10" s="10">
        <v>701.27660000000003</v>
      </c>
      <c r="G10" s="10">
        <v>831.56079999999997</v>
      </c>
      <c r="H10" s="10">
        <v>1060.6532999999999</v>
      </c>
      <c r="J10" s="25">
        <v>0.81666666666666665</v>
      </c>
      <c r="K10" s="10">
        <v>596.048</v>
      </c>
      <c r="L10" s="10">
        <v>272.73200000000003</v>
      </c>
      <c r="M10" s="10">
        <v>372.13</v>
      </c>
      <c r="N10" s="10">
        <v>566.12819999999999</v>
      </c>
      <c r="O10" s="10">
        <v>706.29700000000003</v>
      </c>
      <c r="P10" s="10">
        <v>856.86789999999996</v>
      </c>
      <c r="Q10" s="10">
        <v>1267.0454999999999</v>
      </c>
    </row>
    <row r="11" spans="1:17" x14ac:dyDescent="0.25">
      <c r="A11" s="25">
        <v>0.95833333333333337</v>
      </c>
      <c r="B11" s="10">
        <v>1.8026</v>
      </c>
      <c r="C11" s="10">
        <v>3.1467999999999998</v>
      </c>
      <c r="D11" s="10">
        <v>16.550699999999999</v>
      </c>
      <c r="E11" s="10">
        <v>181.9358</v>
      </c>
      <c r="F11" s="10">
        <v>429.12920000000003</v>
      </c>
      <c r="G11" s="10">
        <v>616.08280000000002</v>
      </c>
      <c r="H11" s="10">
        <v>970.55949999999996</v>
      </c>
      <c r="J11" s="25">
        <v>0.95833333333333337</v>
      </c>
      <c r="K11" s="10">
        <v>133.16040000000001</v>
      </c>
      <c r="L11" s="10">
        <v>367.09280000000001</v>
      </c>
      <c r="M11" s="10">
        <v>479.61720000000003</v>
      </c>
      <c r="N11" s="10">
        <v>839.98540000000003</v>
      </c>
      <c r="O11" s="10">
        <v>1050.7026000000001</v>
      </c>
      <c r="P11" s="10">
        <v>1284.2891999999999</v>
      </c>
      <c r="Q11" s="10">
        <v>2017.2492</v>
      </c>
    </row>
    <row r="13" spans="1:17" x14ac:dyDescent="0.25">
      <c r="A13" s="24" t="s">
        <v>12</v>
      </c>
    </row>
    <row r="14" spans="1:17" x14ac:dyDescent="0.25">
      <c r="A14" s="25"/>
      <c r="B14" s="10">
        <v>0</v>
      </c>
      <c r="C14" s="10">
        <v>24</v>
      </c>
      <c r="D14" s="10">
        <v>48</v>
      </c>
      <c r="E14" s="10">
        <v>96</v>
      </c>
      <c r="F14" s="10">
        <v>144</v>
      </c>
      <c r="G14" s="10">
        <v>192</v>
      </c>
      <c r="H14" s="10">
        <v>288</v>
      </c>
    </row>
    <row r="15" spans="1:17" x14ac:dyDescent="0.25">
      <c r="A15" s="25">
        <v>4.1666666666666664E-2</v>
      </c>
      <c r="B15" s="10">
        <v>221.60040000000001</v>
      </c>
      <c r="C15" s="10">
        <v>506.05529999999999</v>
      </c>
      <c r="D15" s="10">
        <v>445.77940000000001</v>
      </c>
      <c r="E15" s="10">
        <v>470.2201</v>
      </c>
      <c r="F15" s="10">
        <v>518.69269999999995</v>
      </c>
      <c r="G15" s="10">
        <v>491.82209999999998</v>
      </c>
      <c r="H15" s="10">
        <v>560.13019999999995</v>
      </c>
    </row>
    <row r="16" spans="1:17" x14ac:dyDescent="0.25">
      <c r="A16" s="25">
        <v>0.17499999999999999</v>
      </c>
      <c r="B16" s="10">
        <v>230.7868</v>
      </c>
      <c r="C16" s="10">
        <v>160.82980000000001</v>
      </c>
      <c r="D16" s="10">
        <v>232.53710000000001</v>
      </c>
      <c r="E16" s="10">
        <v>319.66500000000002</v>
      </c>
      <c r="F16" s="10">
        <v>433.1542</v>
      </c>
      <c r="G16" s="10">
        <v>490.34800000000001</v>
      </c>
      <c r="H16" s="10">
        <v>653.10429999999997</v>
      </c>
    </row>
    <row r="17" spans="1:13" x14ac:dyDescent="0.25">
      <c r="A17" s="25">
        <v>0.26666666666666666</v>
      </c>
      <c r="B17" s="10">
        <v>226.95760000000001</v>
      </c>
      <c r="C17" s="10">
        <v>135.04849999999999</v>
      </c>
      <c r="D17" s="10">
        <v>234.7482</v>
      </c>
      <c r="E17" s="10">
        <v>321.2971</v>
      </c>
      <c r="F17" s="10">
        <v>435.71480000000003</v>
      </c>
      <c r="G17" s="10">
        <v>504.05810000000002</v>
      </c>
      <c r="H17" s="10">
        <v>660.35829999999999</v>
      </c>
    </row>
    <row r="18" spans="1:13" x14ac:dyDescent="0.25">
      <c r="A18" s="25">
        <v>0.375</v>
      </c>
      <c r="B18" s="10">
        <v>233.5889</v>
      </c>
      <c r="C18" s="10">
        <v>95.867599999999996</v>
      </c>
      <c r="D18" s="10">
        <v>234.20529999999999</v>
      </c>
      <c r="E18" s="10">
        <v>284.09050000000002</v>
      </c>
      <c r="F18" s="10">
        <v>435.31319999999999</v>
      </c>
      <c r="G18" s="10">
        <v>486.4572</v>
      </c>
      <c r="H18" s="10">
        <v>650.21749999999997</v>
      </c>
    </row>
    <row r="19" spans="1:13" x14ac:dyDescent="0.25">
      <c r="A19" s="25">
        <v>0.5</v>
      </c>
      <c r="B19" s="10">
        <v>229.31890000000001</v>
      </c>
      <c r="C19" s="10">
        <v>105.7187</v>
      </c>
      <c r="D19" s="10">
        <v>247.81739999999999</v>
      </c>
      <c r="E19" s="10">
        <v>337.38869999999997</v>
      </c>
      <c r="F19" s="10">
        <v>432.73009999999999</v>
      </c>
      <c r="G19" s="10">
        <v>487.27969999999999</v>
      </c>
      <c r="H19" s="10">
        <v>639.18989999999997</v>
      </c>
    </row>
    <row r="20" spans="1:13" x14ac:dyDescent="0.25">
      <c r="A20" s="25">
        <v>0.60833333333333328</v>
      </c>
      <c r="B20" s="10">
        <v>236.75630000000001</v>
      </c>
      <c r="C20" s="10">
        <v>557.92039999999997</v>
      </c>
      <c r="D20" s="10">
        <v>297.88650000000001</v>
      </c>
      <c r="E20" s="10">
        <v>442.98020000000002</v>
      </c>
      <c r="F20" s="10">
        <v>520.01199999999994</v>
      </c>
      <c r="G20" s="10">
        <v>593.11569999999995</v>
      </c>
      <c r="H20" s="10">
        <v>776.11789999999996</v>
      </c>
    </row>
    <row r="21" spans="1:13" x14ac:dyDescent="0.25">
      <c r="A21" s="25">
        <v>0.72499999999999998</v>
      </c>
      <c r="B21" s="10">
        <v>269.74950000000001</v>
      </c>
      <c r="C21" s="10">
        <v>494.56060000000002</v>
      </c>
      <c r="D21" s="10">
        <v>365.7946</v>
      </c>
      <c r="E21" s="10">
        <v>351.8023</v>
      </c>
      <c r="F21" s="10">
        <v>479.51260000000002</v>
      </c>
      <c r="G21" s="10">
        <v>605.88260000000002</v>
      </c>
      <c r="H21" s="10">
        <v>802.52779999999996</v>
      </c>
    </row>
    <row r="22" spans="1:13" x14ac:dyDescent="0.25">
      <c r="A22" s="25">
        <v>0.81666666666666665</v>
      </c>
      <c r="B22" s="10">
        <v>278.92439999999999</v>
      </c>
      <c r="C22" s="10">
        <v>158.71109999999999</v>
      </c>
      <c r="D22" s="10">
        <v>375.19549999999998</v>
      </c>
      <c r="E22" s="10">
        <v>356.53219999999999</v>
      </c>
      <c r="F22" s="10">
        <v>487.53550000000001</v>
      </c>
      <c r="G22" s="10">
        <v>598.99199999999996</v>
      </c>
      <c r="H22" s="10">
        <v>818.33320000000003</v>
      </c>
    </row>
    <row r="23" spans="1:13" x14ac:dyDescent="0.25">
      <c r="A23" s="25">
        <v>0.95833333333333337</v>
      </c>
      <c r="B23" s="10">
        <v>206.84690000000001</v>
      </c>
      <c r="C23" s="10">
        <v>293.59829999999999</v>
      </c>
      <c r="D23" s="10">
        <v>422.26960000000003</v>
      </c>
      <c r="E23" s="10">
        <v>574.33569999999997</v>
      </c>
      <c r="F23" s="10">
        <v>712.67550000000006</v>
      </c>
      <c r="G23" s="10">
        <v>809.77850000000001</v>
      </c>
      <c r="H23" s="10">
        <v>1073.6222</v>
      </c>
    </row>
    <row r="25" spans="1:13" x14ac:dyDescent="0.25">
      <c r="A25" s="24" t="s">
        <v>15</v>
      </c>
    </row>
    <row r="26" spans="1:13" x14ac:dyDescent="0.25">
      <c r="A26" s="25"/>
      <c r="B26" s="10">
        <v>0</v>
      </c>
      <c r="C26" s="10">
        <v>24</v>
      </c>
      <c r="D26" s="10">
        <v>48</v>
      </c>
      <c r="E26" s="10">
        <v>72</v>
      </c>
      <c r="F26" s="10">
        <v>96</v>
      </c>
      <c r="G26" s="10">
        <v>120</v>
      </c>
      <c r="H26" s="10">
        <v>144</v>
      </c>
      <c r="I26" s="10">
        <v>168</v>
      </c>
      <c r="J26" s="10">
        <v>192</v>
      </c>
      <c r="K26" s="13">
        <v>240</v>
      </c>
      <c r="L26" s="10">
        <v>288</v>
      </c>
      <c r="M26" s="16"/>
    </row>
    <row r="27" spans="1:13" x14ac:dyDescent="0.25">
      <c r="A27" s="25">
        <v>0</v>
      </c>
      <c r="B27" s="10">
        <v>0</v>
      </c>
      <c r="C27" s="10">
        <v>0</v>
      </c>
      <c r="D27" s="10">
        <v>0</v>
      </c>
      <c r="E27" s="10">
        <v>0</v>
      </c>
      <c r="F27" s="10">
        <v>0</v>
      </c>
      <c r="G27" s="10">
        <v>0</v>
      </c>
      <c r="H27" s="10">
        <v>0</v>
      </c>
      <c r="I27" s="10">
        <v>0</v>
      </c>
      <c r="J27" s="10">
        <v>0</v>
      </c>
      <c r="K27" s="13">
        <v>0</v>
      </c>
      <c r="L27" s="13">
        <v>0</v>
      </c>
      <c r="M27" s="16"/>
    </row>
    <row r="28" spans="1:13" x14ac:dyDescent="0.25">
      <c r="A28" s="25">
        <v>0.17499999999999999</v>
      </c>
      <c r="B28" s="10">
        <v>4.3</v>
      </c>
      <c r="C28" s="10">
        <v>4</v>
      </c>
      <c r="D28" s="10">
        <v>4.0999999999999996</v>
      </c>
      <c r="E28" s="10">
        <v>3.6</v>
      </c>
      <c r="F28" s="10">
        <v>3</v>
      </c>
      <c r="G28" s="10">
        <v>3.3</v>
      </c>
      <c r="H28" s="10">
        <v>3</v>
      </c>
      <c r="I28" s="10">
        <v>2.7</v>
      </c>
      <c r="J28" s="10">
        <v>3</v>
      </c>
      <c r="K28" s="13">
        <v>2.7</v>
      </c>
      <c r="L28" s="13">
        <v>2.2999999999999998</v>
      </c>
      <c r="M28" s="16"/>
    </row>
    <row r="29" spans="1:13" x14ac:dyDescent="0.25">
      <c r="A29" s="25">
        <v>0.375</v>
      </c>
      <c r="B29" s="10">
        <v>14.5</v>
      </c>
      <c r="C29" s="10">
        <v>11.9</v>
      </c>
      <c r="D29" s="10">
        <v>10.1</v>
      </c>
      <c r="E29" s="10">
        <v>8.9</v>
      </c>
      <c r="F29" s="10">
        <v>7.8</v>
      </c>
      <c r="G29" s="10">
        <v>7.5</v>
      </c>
      <c r="H29" s="10">
        <v>6.9</v>
      </c>
      <c r="I29" s="10">
        <v>6.3</v>
      </c>
      <c r="J29" s="10">
        <v>6.4</v>
      </c>
      <c r="K29" s="13">
        <v>5.9</v>
      </c>
      <c r="L29" s="13">
        <v>5.2</v>
      </c>
      <c r="M29" s="16"/>
    </row>
    <row r="30" spans="1:13" x14ac:dyDescent="0.25">
      <c r="A30" s="25">
        <v>0.5</v>
      </c>
      <c r="B30" s="10">
        <v>19.8</v>
      </c>
      <c r="C30" s="10">
        <v>15.5</v>
      </c>
      <c r="D30" s="10">
        <v>12.8</v>
      </c>
      <c r="E30" s="10">
        <v>11.1</v>
      </c>
      <c r="F30" s="10">
        <v>9.6999999999999993</v>
      </c>
      <c r="G30" s="10">
        <v>9.4</v>
      </c>
      <c r="H30" s="10">
        <v>8.6</v>
      </c>
      <c r="I30" s="10">
        <v>7.9</v>
      </c>
      <c r="J30" s="10">
        <v>7.8</v>
      </c>
      <c r="K30" s="13">
        <v>7.2</v>
      </c>
      <c r="L30" s="13">
        <v>6.3</v>
      </c>
      <c r="M30" s="16"/>
    </row>
    <row r="31" spans="1:13" x14ac:dyDescent="0.25">
      <c r="A31" s="25">
        <v>0.60833333333333328</v>
      </c>
      <c r="B31" s="10">
        <v>25.3</v>
      </c>
      <c r="C31" s="10">
        <v>18.8</v>
      </c>
      <c r="D31" s="10">
        <v>15.8</v>
      </c>
      <c r="E31" s="10">
        <v>13.7</v>
      </c>
      <c r="F31" s="10">
        <v>12</v>
      </c>
      <c r="G31" s="10">
        <v>11.5</v>
      </c>
      <c r="H31" s="10">
        <v>10.6</v>
      </c>
      <c r="I31" s="10">
        <v>9.8000000000000007</v>
      </c>
      <c r="J31" s="10">
        <v>9.6</v>
      </c>
      <c r="K31" s="13">
        <v>8.8000000000000007</v>
      </c>
      <c r="L31" s="13">
        <v>7.8</v>
      </c>
      <c r="M31" s="16"/>
    </row>
    <row r="32" spans="1:13" x14ac:dyDescent="0.25">
      <c r="A32" s="25">
        <v>0.81666666666666665</v>
      </c>
      <c r="B32" s="10">
        <v>33.9</v>
      </c>
      <c r="C32" s="10">
        <v>27.8</v>
      </c>
      <c r="D32" s="10">
        <v>24.6</v>
      </c>
      <c r="E32" s="10">
        <v>22.2</v>
      </c>
      <c r="F32" s="10">
        <v>19.399999999999999</v>
      </c>
      <c r="G32" s="10">
        <v>18.399999999999999</v>
      </c>
      <c r="H32" s="10">
        <v>16.899999999999999</v>
      </c>
      <c r="I32" s="10">
        <v>15.6</v>
      </c>
      <c r="J32" s="10">
        <v>15</v>
      </c>
      <c r="K32" s="13">
        <v>13.6</v>
      </c>
      <c r="L32" s="13">
        <v>12.1</v>
      </c>
      <c r="M32" s="16"/>
    </row>
    <row r="33" spans="1:13" x14ac:dyDescent="0.25">
      <c r="A33" s="25">
        <v>1</v>
      </c>
      <c r="B33" s="10">
        <v>40</v>
      </c>
      <c r="C33" s="10">
        <v>36.4</v>
      </c>
      <c r="D33" s="10">
        <v>31.5</v>
      </c>
      <c r="E33" s="10">
        <v>28.2</v>
      </c>
      <c r="F33" s="10">
        <v>24.6</v>
      </c>
      <c r="G33" s="10">
        <v>23.1</v>
      </c>
      <c r="H33" s="10">
        <v>21.3</v>
      </c>
      <c r="I33" s="10">
        <v>19.600000000000001</v>
      </c>
      <c r="J33" s="10">
        <v>18.8</v>
      </c>
      <c r="K33" s="13">
        <v>17</v>
      </c>
      <c r="L33" s="13">
        <v>15.1</v>
      </c>
      <c r="M33" s="16"/>
    </row>
    <row r="34" spans="1:13" x14ac:dyDescent="0.25">
      <c r="A34" s="26"/>
      <c r="B34" s="14"/>
      <c r="C34" s="14"/>
      <c r="D34" s="14"/>
      <c r="E34" s="14"/>
      <c r="F34" s="14"/>
      <c r="G34" s="14"/>
      <c r="H34" s="14"/>
      <c r="I34" s="14"/>
      <c r="J34" s="14"/>
      <c r="K34" s="16"/>
      <c r="L34" s="16"/>
      <c r="M34" s="16"/>
    </row>
    <row r="35" spans="1:13" x14ac:dyDescent="0.25">
      <c r="A35" s="24" t="s">
        <v>16</v>
      </c>
    </row>
    <row r="36" spans="1:13" x14ac:dyDescent="0.25">
      <c r="A36" s="25"/>
      <c r="B36" s="10">
        <v>0</v>
      </c>
      <c r="C36" s="10">
        <v>24</v>
      </c>
      <c r="D36" s="10">
        <v>48</v>
      </c>
      <c r="E36" s="10">
        <v>96</v>
      </c>
      <c r="F36" s="10">
        <v>144</v>
      </c>
      <c r="G36" s="10">
        <v>192</v>
      </c>
      <c r="H36" s="10">
        <v>288</v>
      </c>
    </row>
    <row r="37" spans="1:13" x14ac:dyDescent="0.25">
      <c r="A37" s="25">
        <v>4.1666666666666664E-2</v>
      </c>
      <c r="B37" s="10">
        <v>8.3000000000000007</v>
      </c>
      <c r="C37" s="10">
        <v>3</v>
      </c>
      <c r="D37" s="10">
        <v>7.8</v>
      </c>
      <c r="E37" s="10">
        <v>5.2</v>
      </c>
      <c r="F37" s="10">
        <v>5</v>
      </c>
      <c r="G37" s="10">
        <v>5.0999999999999996</v>
      </c>
      <c r="H37" s="10">
        <v>7.8</v>
      </c>
    </row>
    <row r="38" spans="1:13" x14ac:dyDescent="0.25">
      <c r="A38" s="25">
        <v>0.17499999999999999</v>
      </c>
      <c r="B38" s="10">
        <v>8.6</v>
      </c>
      <c r="C38" s="10">
        <v>7</v>
      </c>
      <c r="D38" s="10">
        <v>8.1</v>
      </c>
      <c r="E38" s="10">
        <v>7</v>
      </c>
      <c r="F38" s="10">
        <v>6.5</v>
      </c>
      <c r="G38" s="10">
        <v>6.7</v>
      </c>
      <c r="H38" s="10">
        <v>7.9</v>
      </c>
    </row>
    <row r="39" spans="1:13" x14ac:dyDescent="0.25">
      <c r="A39" s="25">
        <v>0.26666666666666666</v>
      </c>
      <c r="B39" s="10">
        <v>8.5</v>
      </c>
      <c r="C39" s="10">
        <v>7.9</v>
      </c>
      <c r="D39" s="10">
        <v>8.1999999999999993</v>
      </c>
      <c r="E39" s="10">
        <v>7.5</v>
      </c>
      <c r="F39" s="10">
        <v>7.2</v>
      </c>
      <c r="G39" s="10">
        <v>7.3</v>
      </c>
      <c r="H39" s="10">
        <v>8.1</v>
      </c>
    </row>
    <row r="40" spans="1:13" x14ac:dyDescent="0.25">
      <c r="A40" s="25">
        <v>0.375</v>
      </c>
      <c r="B40" s="10">
        <v>8.5</v>
      </c>
      <c r="C40" s="10">
        <v>8.4</v>
      </c>
      <c r="D40" s="10">
        <v>8.1999999999999993</v>
      </c>
      <c r="E40" s="10">
        <v>7.8</v>
      </c>
      <c r="F40" s="10">
        <v>7.7</v>
      </c>
      <c r="G40" s="10">
        <v>7.5</v>
      </c>
      <c r="H40" s="10">
        <v>8.1999999999999993</v>
      </c>
    </row>
    <row r="41" spans="1:13" x14ac:dyDescent="0.25">
      <c r="A41" s="25">
        <v>0.5</v>
      </c>
      <c r="B41" s="10">
        <v>8.6</v>
      </c>
      <c r="C41" s="10">
        <v>8.6999999999999993</v>
      </c>
      <c r="D41" s="10">
        <v>8.3000000000000007</v>
      </c>
      <c r="E41" s="10">
        <v>7.9</v>
      </c>
      <c r="F41" s="10">
        <v>7.9</v>
      </c>
      <c r="G41" s="10">
        <v>7.8</v>
      </c>
      <c r="H41" s="10">
        <v>8.3000000000000007</v>
      </c>
    </row>
    <row r="42" spans="1:13" x14ac:dyDescent="0.25">
      <c r="A42" s="25">
        <v>0.60833333333333328</v>
      </c>
      <c r="B42" s="10">
        <v>8.3000000000000007</v>
      </c>
      <c r="C42" s="10">
        <v>8.4</v>
      </c>
      <c r="D42" s="10">
        <v>8.3000000000000007</v>
      </c>
      <c r="E42" s="10">
        <v>7.9</v>
      </c>
      <c r="F42" s="10">
        <v>8</v>
      </c>
      <c r="G42" s="10">
        <v>8</v>
      </c>
      <c r="H42" s="10">
        <v>8.3000000000000007</v>
      </c>
    </row>
    <row r="43" spans="1:13" x14ac:dyDescent="0.25">
      <c r="A43" s="25">
        <v>0.72499999999999998</v>
      </c>
      <c r="B43" s="10">
        <v>8.1999999999999993</v>
      </c>
      <c r="C43" s="10">
        <v>8.4</v>
      </c>
      <c r="D43" s="10">
        <v>8.4</v>
      </c>
      <c r="E43" s="10">
        <v>8.1</v>
      </c>
      <c r="F43" s="10">
        <v>8.1999999999999993</v>
      </c>
      <c r="G43" s="10">
        <v>8.1999999999999993</v>
      </c>
      <c r="H43" s="10">
        <v>8.3000000000000007</v>
      </c>
    </row>
    <row r="44" spans="1:13" x14ac:dyDescent="0.25">
      <c r="A44" s="25">
        <v>0.81666666666666665</v>
      </c>
      <c r="B44" s="10">
        <v>8.1</v>
      </c>
      <c r="C44" s="10">
        <v>8.1</v>
      </c>
      <c r="D44" s="10">
        <v>8.1999999999999993</v>
      </c>
      <c r="E44" s="10">
        <v>8.3000000000000007</v>
      </c>
      <c r="F44" s="10">
        <v>8.3000000000000007</v>
      </c>
      <c r="G44" s="10">
        <v>8.3000000000000007</v>
      </c>
      <c r="H44" s="10">
        <v>8.4</v>
      </c>
    </row>
    <row r="45" spans="1:13" x14ac:dyDescent="0.25">
      <c r="A45" s="25">
        <v>0.95833333333333337</v>
      </c>
      <c r="B45" s="10">
        <v>8.3000000000000007</v>
      </c>
      <c r="C45" s="10">
        <v>8.1999999999999993</v>
      </c>
      <c r="D45" s="10">
        <v>8.3000000000000007</v>
      </c>
      <c r="E45" s="10">
        <v>8.6</v>
      </c>
      <c r="F45" s="10">
        <v>8.9</v>
      </c>
      <c r="G45" s="10">
        <v>8.9</v>
      </c>
      <c r="H45" s="10">
        <v>9.1999999999999993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U51"/>
  <sheetViews>
    <sheetView zoomScale="70" zoomScaleNormal="70" workbookViewId="0">
      <selection activeCell="K25" sqref="K25"/>
    </sheetView>
  </sheetViews>
  <sheetFormatPr defaultRowHeight="15" x14ac:dyDescent="0.25"/>
  <cols>
    <col min="1" max="1" width="9.140625" style="24"/>
    <col min="2" max="13" width="9.140625" style="9"/>
    <col min="14" max="14" width="9.140625" style="24"/>
    <col min="15" max="16384" width="9.140625" style="9"/>
  </cols>
  <sheetData>
    <row r="2" spans="1:21" x14ac:dyDescent="0.25">
      <c r="A2" s="24" t="s">
        <v>11</v>
      </c>
      <c r="N2" s="24" t="s">
        <v>13</v>
      </c>
    </row>
    <row r="3" spans="1:21" x14ac:dyDescent="0.25">
      <c r="A3" s="25"/>
      <c r="B3" s="10">
        <v>0</v>
      </c>
      <c r="C3" s="10">
        <v>24</v>
      </c>
      <c r="D3" s="10">
        <v>48</v>
      </c>
      <c r="E3" s="10">
        <v>96</v>
      </c>
      <c r="F3" s="10">
        <v>144</v>
      </c>
      <c r="G3" s="10">
        <v>192</v>
      </c>
      <c r="H3" s="10">
        <v>288</v>
      </c>
      <c r="N3" s="25"/>
      <c r="O3" s="10">
        <v>0</v>
      </c>
      <c r="P3" s="10">
        <v>24</v>
      </c>
      <c r="Q3" s="10">
        <v>48</v>
      </c>
      <c r="R3" s="10">
        <v>96</v>
      </c>
      <c r="S3" s="10">
        <v>144</v>
      </c>
      <c r="T3" s="10">
        <v>192</v>
      </c>
      <c r="U3" s="10">
        <v>288</v>
      </c>
    </row>
    <row r="4" spans="1:21" x14ac:dyDescent="0.25">
      <c r="A4" s="25">
        <v>4.1666666666666664E-2</v>
      </c>
      <c r="B4" s="10">
        <v>904.69500000000005</v>
      </c>
      <c r="C4" s="10">
        <v>728.28470000000004</v>
      </c>
      <c r="D4" s="10">
        <v>673.68209999999999</v>
      </c>
      <c r="E4" s="10">
        <v>712.3424</v>
      </c>
      <c r="F4" s="10">
        <v>766.83400000000006</v>
      </c>
      <c r="G4" s="10">
        <v>682.72760000000005</v>
      </c>
      <c r="H4" s="10">
        <v>729.46159999999998</v>
      </c>
      <c r="N4" s="25">
        <v>4.1666666666666664E-2</v>
      </c>
      <c r="O4" s="10">
        <v>137.1404</v>
      </c>
      <c r="P4" s="10">
        <v>193.01509999999999</v>
      </c>
      <c r="Q4" s="10">
        <v>220.4024</v>
      </c>
      <c r="R4" s="10">
        <v>242.5659</v>
      </c>
      <c r="S4" s="10">
        <v>251.81700000000001</v>
      </c>
      <c r="T4" s="10">
        <v>279.85039999999998</v>
      </c>
      <c r="U4" s="10">
        <v>300.60359999999997</v>
      </c>
    </row>
    <row r="5" spans="1:21" x14ac:dyDescent="0.25">
      <c r="A5" s="25">
        <v>0.17499999999999999</v>
      </c>
      <c r="B5" s="10">
        <v>7.8381999999999996</v>
      </c>
      <c r="C5" s="10">
        <v>297.75</v>
      </c>
      <c r="D5" s="10">
        <v>277.57490000000001</v>
      </c>
      <c r="E5" s="10">
        <v>560.58230000000003</v>
      </c>
      <c r="F5" s="10"/>
      <c r="G5" s="10"/>
      <c r="H5" s="10">
        <v>863.88559999999995</v>
      </c>
      <c r="N5" s="25">
        <v>0.17499999999999999</v>
      </c>
      <c r="O5" s="10">
        <v>188.91200000000001</v>
      </c>
      <c r="P5" s="10">
        <v>236.1155</v>
      </c>
      <c r="Q5" s="10">
        <v>252.78440000000001</v>
      </c>
      <c r="R5" s="10">
        <v>397.71530000000001</v>
      </c>
      <c r="S5" s="10"/>
      <c r="T5" s="10">
        <v>679.17920000000004</v>
      </c>
      <c r="U5" s="10">
        <v>799.87639999999999</v>
      </c>
    </row>
    <row r="6" spans="1:21" x14ac:dyDescent="0.25">
      <c r="A6" s="25">
        <v>0.26666666666666666</v>
      </c>
      <c r="B6" s="10">
        <v>0</v>
      </c>
      <c r="C6" s="10">
        <v>275.93849999999998</v>
      </c>
      <c r="D6" s="10">
        <v>366.47219999999999</v>
      </c>
      <c r="E6" s="10">
        <v>572.16340000000002</v>
      </c>
      <c r="F6" s="10">
        <v>722.91100000000006</v>
      </c>
      <c r="G6" s="10">
        <v>741.75879999999995</v>
      </c>
      <c r="H6" s="10">
        <v>867.90599999999995</v>
      </c>
      <c r="N6" s="25">
        <v>0.26666666666666666</v>
      </c>
      <c r="O6" s="10">
        <v>169.83949999999999</v>
      </c>
      <c r="P6" s="10">
        <v>225.2954</v>
      </c>
      <c r="Q6" s="10">
        <v>272.29910000000001</v>
      </c>
      <c r="R6" s="10">
        <v>406.51029999999997</v>
      </c>
      <c r="S6" s="10">
        <v>548.03899999999999</v>
      </c>
      <c r="T6" s="10">
        <v>668.76919999999996</v>
      </c>
      <c r="U6" s="10">
        <v>809.81439999999998</v>
      </c>
    </row>
    <row r="7" spans="1:21" x14ac:dyDescent="0.25">
      <c r="A7" s="25">
        <v>0.375</v>
      </c>
      <c r="B7" s="10">
        <v>0</v>
      </c>
      <c r="C7" s="10">
        <v>208.4855</v>
      </c>
      <c r="D7" s="10">
        <v>326.65960000000001</v>
      </c>
      <c r="E7" s="10">
        <v>511.15649999999999</v>
      </c>
      <c r="F7" s="10">
        <v>680.1869999999999</v>
      </c>
      <c r="G7" s="10">
        <v>688.57479999999998</v>
      </c>
      <c r="H7" s="10">
        <v>799.77560000000005</v>
      </c>
      <c r="N7" s="25">
        <v>0.375</v>
      </c>
      <c r="O7" s="10">
        <v>183.10589999999999</v>
      </c>
      <c r="P7" s="10">
        <v>203.9385</v>
      </c>
      <c r="Q7" s="10">
        <v>251.5463</v>
      </c>
      <c r="R7" s="10">
        <v>389.46859999999998</v>
      </c>
      <c r="S7" s="10">
        <v>521.83999999999992</v>
      </c>
      <c r="T7" s="10">
        <v>641.43200000000002</v>
      </c>
      <c r="U7" s="10">
        <v>797.46759999999995</v>
      </c>
    </row>
    <row r="8" spans="1:21" x14ac:dyDescent="0.25">
      <c r="A8" s="25">
        <v>0.5</v>
      </c>
      <c r="B8" s="10">
        <v>0</v>
      </c>
      <c r="C8" s="10">
        <v>161.61580000000001</v>
      </c>
      <c r="D8" s="10">
        <v>373.37389999999999</v>
      </c>
      <c r="E8" s="10">
        <v>522.14859999999999</v>
      </c>
      <c r="F8" s="10">
        <v>673.44899999999996</v>
      </c>
      <c r="G8" s="10">
        <v>736.09280000000001</v>
      </c>
      <c r="H8" s="10">
        <v>834.91200000000003</v>
      </c>
      <c r="N8" s="25">
        <v>0.5</v>
      </c>
      <c r="O8" s="10">
        <v>181.7749</v>
      </c>
      <c r="P8" s="10">
        <v>190.49700000000001</v>
      </c>
      <c r="Q8" s="10">
        <v>274.16070000000002</v>
      </c>
      <c r="R8" s="10">
        <v>425.38249999999999</v>
      </c>
      <c r="S8" s="10">
        <v>573.27599999999995</v>
      </c>
      <c r="T8" s="10">
        <v>671.86599999999999</v>
      </c>
      <c r="U8" s="10">
        <v>818.04319999999996</v>
      </c>
    </row>
    <row r="9" spans="1:21" x14ac:dyDescent="0.25">
      <c r="A9" s="25">
        <v>0.60833333333333328</v>
      </c>
      <c r="B9" s="10">
        <v>6.0492999999999997</v>
      </c>
      <c r="C9" s="10">
        <v>66.811999999999998</v>
      </c>
      <c r="D9" s="10">
        <v>597.79229999999995</v>
      </c>
      <c r="E9" s="10">
        <v>629.69349999999997</v>
      </c>
      <c r="F9" s="10">
        <v>596.82000000000005</v>
      </c>
      <c r="G9" s="10">
        <v>662.10519999999997</v>
      </c>
      <c r="H9" s="10">
        <v>780.78840000000002</v>
      </c>
      <c r="N9" s="25">
        <v>0.60833333333333328</v>
      </c>
      <c r="O9" s="10">
        <v>291.16090000000003</v>
      </c>
      <c r="P9" s="10">
        <v>437.16829999999999</v>
      </c>
      <c r="Q9" s="10">
        <v>487.36860000000001</v>
      </c>
      <c r="R9" s="10">
        <v>549.90920000000006</v>
      </c>
      <c r="S9" s="10">
        <v>547.005</v>
      </c>
      <c r="T9" s="10">
        <v>619.53039999999999</v>
      </c>
      <c r="U9" s="10">
        <v>849.46199999999999</v>
      </c>
    </row>
    <row r="10" spans="1:21" x14ac:dyDescent="0.25">
      <c r="A10" s="25">
        <v>0.72499999999999998</v>
      </c>
      <c r="B10" s="10">
        <v>19.424800000000001</v>
      </c>
      <c r="C10" s="10">
        <v>21.656500000000001</v>
      </c>
      <c r="D10" s="10">
        <v>12.4068</v>
      </c>
      <c r="E10" s="10">
        <v>478.14550000000003</v>
      </c>
      <c r="F10" s="10">
        <v>502.05100000000004</v>
      </c>
      <c r="G10" s="10">
        <v>534.24040000000002</v>
      </c>
      <c r="H10" s="10">
        <v>517.54880000000003</v>
      </c>
      <c r="N10" s="25">
        <v>0.72499999999999998</v>
      </c>
      <c r="O10" s="10">
        <v>539.16399999999999</v>
      </c>
      <c r="P10" s="10">
        <v>578.28210000000001</v>
      </c>
      <c r="Q10" s="10">
        <v>481.41919999999999</v>
      </c>
      <c r="R10" s="10">
        <v>464.42559999999997</v>
      </c>
      <c r="S10" s="10">
        <v>495.06100000000004</v>
      </c>
      <c r="T10" s="10">
        <v>617.81799999999998</v>
      </c>
      <c r="U10" s="10">
        <v>694.05119999999999</v>
      </c>
    </row>
    <row r="11" spans="1:21" x14ac:dyDescent="0.25">
      <c r="A11" s="25">
        <v>0.81666666666666665</v>
      </c>
      <c r="B11" s="10">
        <v>19.101600000000001</v>
      </c>
      <c r="C11" s="10">
        <v>11.6906</v>
      </c>
      <c r="D11" s="10">
        <v>6.4447999999999999</v>
      </c>
      <c r="E11" s="10">
        <v>275.1823</v>
      </c>
      <c r="F11" s="10">
        <v>300.40100000000001</v>
      </c>
      <c r="G11" s="10">
        <v>307.41199999999998</v>
      </c>
      <c r="H11" s="10">
        <v>364.93959999999998</v>
      </c>
      <c r="N11" s="25">
        <v>0.81666666666666665</v>
      </c>
      <c r="O11" s="10">
        <v>558.13869999999997</v>
      </c>
      <c r="P11" s="10">
        <v>373.3331</v>
      </c>
      <c r="Q11" s="10">
        <v>471.08420000000001</v>
      </c>
      <c r="R11" s="10">
        <v>338.85120000000001</v>
      </c>
      <c r="S11" s="10">
        <v>412.24600000000004</v>
      </c>
      <c r="T11" s="10">
        <v>487.44200000000001</v>
      </c>
      <c r="U11" s="10">
        <v>606.17719999999997</v>
      </c>
    </row>
    <row r="12" spans="1:21" x14ac:dyDescent="0.25">
      <c r="A12" s="25">
        <v>0.95833333333333337</v>
      </c>
      <c r="B12" s="10">
        <v>1.5178</v>
      </c>
      <c r="C12" s="10">
        <v>4.0220000000000002</v>
      </c>
      <c r="D12" s="10">
        <v>6.4077000000000002</v>
      </c>
      <c r="E12" s="10">
        <v>25.4161</v>
      </c>
      <c r="F12" s="10">
        <v>128.703</v>
      </c>
      <c r="G12" s="10">
        <v>212.6104</v>
      </c>
      <c r="H12" s="10">
        <v>368.72039999999998</v>
      </c>
      <c r="N12" s="25">
        <v>0.95833333333333337</v>
      </c>
      <c r="O12" s="10">
        <v>122.3489</v>
      </c>
      <c r="P12" s="10">
        <v>414.71609999999998</v>
      </c>
      <c r="Q12" s="10" t="s">
        <v>28</v>
      </c>
      <c r="R12" s="10">
        <v>624.73919999999998</v>
      </c>
      <c r="S12" s="10">
        <v>696.91000000000008</v>
      </c>
      <c r="T12" s="10">
        <v>881.56359999999995</v>
      </c>
      <c r="U12" s="10">
        <v>1028.8684000000001</v>
      </c>
    </row>
    <row r="13" spans="1:21" x14ac:dyDescent="0.25">
      <c r="A13" s="25" t="s">
        <v>29</v>
      </c>
      <c r="B13" s="10"/>
      <c r="C13" s="10">
        <v>906.53650000000005</v>
      </c>
      <c r="D13" s="10">
        <v>935.45849999999996</v>
      </c>
      <c r="E13" s="10">
        <v>918.57309999999995</v>
      </c>
      <c r="F13" s="10">
        <v>975.11599999999999</v>
      </c>
      <c r="G13" s="10">
        <v>875.41560000000004</v>
      </c>
      <c r="H13" s="10">
        <v>874.22519999999997</v>
      </c>
      <c r="N13" s="25" t="s">
        <v>29</v>
      </c>
      <c r="O13" s="10"/>
      <c r="P13" s="10">
        <v>143.4323</v>
      </c>
      <c r="Q13" s="10">
        <v>147.30950000000001</v>
      </c>
      <c r="R13" s="10">
        <v>143.85140000000001</v>
      </c>
      <c r="S13" s="10">
        <v>144.57400000000001</v>
      </c>
      <c r="T13" s="10">
        <v>146.45160000000001</v>
      </c>
      <c r="U13" s="10">
        <v>142.24080000000001</v>
      </c>
    </row>
    <row r="15" spans="1:21" x14ac:dyDescent="0.25">
      <c r="A15" s="24" t="s">
        <v>12</v>
      </c>
    </row>
    <row r="16" spans="1:21" x14ac:dyDescent="0.25">
      <c r="A16" s="25"/>
      <c r="B16" s="10">
        <v>0</v>
      </c>
      <c r="C16" s="10">
        <v>24</v>
      </c>
      <c r="D16" s="10">
        <v>48</v>
      </c>
      <c r="E16" s="10">
        <v>96</v>
      </c>
      <c r="F16" s="10">
        <v>144</v>
      </c>
      <c r="G16" s="10">
        <v>192</v>
      </c>
      <c r="H16" s="10">
        <v>288</v>
      </c>
    </row>
    <row r="17" spans="1:14" x14ac:dyDescent="0.25">
      <c r="A17" s="25">
        <v>4.1666666666666664E-2</v>
      </c>
      <c r="B17" s="10">
        <v>214.19900000000001</v>
      </c>
      <c r="C17" s="10">
        <v>411.75729999999999</v>
      </c>
      <c r="D17" s="10">
        <v>493.69330000000002</v>
      </c>
      <c r="E17" s="10">
        <v>505.31380000000001</v>
      </c>
      <c r="F17" s="10">
        <v>488.11300000000006</v>
      </c>
      <c r="G17" s="10">
        <v>510.65679999999998</v>
      </c>
      <c r="H17" s="10">
        <v>516.19960000000003</v>
      </c>
    </row>
    <row r="18" spans="1:14" x14ac:dyDescent="0.25">
      <c r="A18" s="25">
        <v>0.17499999999999999</v>
      </c>
      <c r="B18" s="10">
        <v>160.0453</v>
      </c>
      <c r="C18" s="10">
        <v>152.8937</v>
      </c>
      <c r="D18" s="10">
        <v>173.47569999999999</v>
      </c>
      <c r="E18" s="10">
        <v>370.34840000000003</v>
      </c>
      <c r="F18" s="10"/>
      <c r="G18" s="10">
        <v>562.89239999999995</v>
      </c>
      <c r="H18" s="10">
        <v>633.69680000000005</v>
      </c>
    </row>
    <row r="19" spans="1:14" x14ac:dyDescent="0.25">
      <c r="A19" s="25">
        <v>0.26666666666666666</v>
      </c>
      <c r="B19" s="10">
        <v>156.34559999999999</v>
      </c>
      <c r="C19" s="10">
        <v>124.3553</v>
      </c>
      <c r="D19" s="10">
        <v>219.80969999999999</v>
      </c>
      <c r="E19" s="10">
        <v>393.9941</v>
      </c>
      <c r="F19" s="10">
        <v>494.95</v>
      </c>
      <c r="G19" s="10">
        <v>548.08199999999999</v>
      </c>
      <c r="H19" s="10">
        <v>615.63919999999996</v>
      </c>
    </row>
    <row r="20" spans="1:14" x14ac:dyDescent="0.25">
      <c r="A20" s="25">
        <v>0.375</v>
      </c>
      <c r="B20" s="10">
        <v>175.64609999999999</v>
      </c>
      <c r="C20" s="10">
        <v>82.848399999999998</v>
      </c>
      <c r="D20" s="10">
        <v>187.50360000000001</v>
      </c>
      <c r="E20" s="10">
        <v>389.89030000000002</v>
      </c>
      <c r="F20" s="10">
        <v>467.39800000000002</v>
      </c>
      <c r="G20" s="10">
        <v>490.00959999999998</v>
      </c>
      <c r="H20" s="10">
        <v>609.6712</v>
      </c>
    </row>
    <row r="21" spans="1:14" x14ac:dyDescent="0.25">
      <c r="A21" s="25">
        <v>0.5</v>
      </c>
      <c r="B21" s="10">
        <v>202.63749999999999</v>
      </c>
      <c r="C21" s="10">
        <v>67.941000000000003</v>
      </c>
      <c r="D21" s="10">
        <v>199.26490000000001</v>
      </c>
      <c r="E21" s="10">
        <v>354.88409999999999</v>
      </c>
      <c r="F21" s="10">
        <v>493.238</v>
      </c>
      <c r="G21" s="10">
        <v>540.26800000000003</v>
      </c>
      <c r="H21" s="10">
        <v>626.97799999999995</v>
      </c>
    </row>
    <row r="22" spans="1:14" x14ac:dyDescent="0.25">
      <c r="A22" s="25">
        <v>0.60833333333333328</v>
      </c>
      <c r="B22" s="10">
        <v>211.3424</v>
      </c>
      <c r="C22" s="10">
        <v>487.13490000000002</v>
      </c>
      <c r="D22" s="10">
        <v>358.20729999999998</v>
      </c>
      <c r="E22" s="10">
        <v>427.95089999999999</v>
      </c>
      <c r="F22" s="10">
        <v>453.25800000000004</v>
      </c>
      <c r="G22" s="10">
        <v>498.83159999999998</v>
      </c>
      <c r="H22" s="10">
        <v>616.34519999999998</v>
      </c>
    </row>
    <row r="23" spans="1:14" x14ac:dyDescent="0.25">
      <c r="A23" s="25">
        <v>0.72499999999999998</v>
      </c>
      <c r="B23" s="10">
        <v>205.786</v>
      </c>
      <c r="C23" s="10">
        <v>226.23670000000001</v>
      </c>
      <c r="D23" s="10">
        <v>483.86489999999998</v>
      </c>
      <c r="E23" s="10">
        <v>300.01909999999998</v>
      </c>
      <c r="F23" s="10">
        <v>376.72199999999998</v>
      </c>
      <c r="G23" s="10">
        <v>423.52</v>
      </c>
      <c r="H23" s="10">
        <v>415.53879999999998</v>
      </c>
    </row>
    <row r="24" spans="1:14" x14ac:dyDescent="0.25">
      <c r="A24" s="25">
        <v>0.81666666666666665</v>
      </c>
      <c r="B24" s="10">
        <v>211.89779999999999</v>
      </c>
      <c r="C24" s="10">
        <v>127.3652</v>
      </c>
      <c r="D24" s="10">
        <v>467.13380000000001</v>
      </c>
      <c r="E24" s="10">
        <v>188.82249999999999</v>
      </c>
      <c r="F24" s="10">
        <v>217.22399999999999</v>
      </c>
      <c r="G24" s="10">
        <v>275.72559999999999</v>
      </c>
      <c r="H24" s="10">
        <v>350.47280000000001</v>
      </c>
    </row>
    <row r="25" spans="1:14" x14ac:dyDescent="0.25">
      <c r="A25" s="25">
        <v>0.95833333333333337</v>
      </c>
      <c r="B25" s="10">
        <v>182.73310000000001</v>
      </c>
      <c r="C25" s="10">
        <v>251.8809</v>
      </c>
      <c r="D25" s="10">
        <v>317.36290000000002</v>
      </c>
      <c r="E25" s="10">
        <v>454.63029999999998</v>
      </c>
      <c r="F25" s="10">
        <v>603.13499999999999</v>
      </c>
      <c r="G25" s="10">
        <v>661.0752</v>
      </c>
      <c r="H25" s="10">
        <v>818.18560000000002</v>
      </c>
    </row>
    <row r="26" spans="1:14" x14ac:dyDescent="0.25">
      <c r="A26" s="25" t="s">
        <v>29</v>
      </c>
      <c r="B26" s="10"/>
      <c r="C26" s="10">
        <v>214.85249999999999</v>
      </c>
      <c r="D26" s="10">
        <v>227.04419999999999</v>
      </c>
      <c r="E26" s="10">
        <v>220.61160000000001</v>
      </c>
      <c r="F26" s="10">
        <v>222.70499999999998</v>
      </c>
      <c r="G26" s="10">
        <v>232.47319999999999</v>
      </c>
      <c r="H26" s="10">
        <v>232.09559999999999</v>
      </c>
    </row>
    <row r="27" spans="1:14" x14ac:dyDescent="0.25">
      <c r="A27" s="9"/>
      <c r="J27" s="24"/>
      <c r="N27" s="9"/>
    </row>
    <row r="29" spans="1:14" x14ac:dyDescent="0.25">
      <c r="A29" s="24" t="s">
        <v>62</v>
      </c>
    </row>
    <row r="30" spans="1:14" x14ac:dyDescent="0.25">
      <c r="A30" s="25"/>
      <c r="B30" s="10">
        <v>0</v>
      </c>
      <c r="C30" s="10">
        <v>24</v>
      </c>
      <c r="D30" s="10">
        <v>48</v>
      </c>
      <c r="E30" s="10">
        <v>72</v>
      </c>
      <c r="F30" s="10">
        <v>96</v>
      </c>
      <c r="G30" s="10">
        <v>120</v>
      </c>
      <c r="H30" s="10">
        <v>144</v>
      </c>
      <c r="I30" s="10">
        <v>168</v>
      </c>
      <c r="J30" s="10">
        <v>192</v>
      </c>
      <c r="K30" s="10">
        <v>240</v>
      </c>
      <c r="L30" s="10">
        <v>288</v>
      </c>
    </row>
    <row r="31" spans="1:14" x14ac:dyDescent="0.25">
      <c r="A31" s="25">
        <v>0</v>
      </c>
      <c r="B31" s="10">
        <v>0</v>
      </c>
      <c r="C31" s="10">
        <v>0</v>
      </c>
      <c r="D31" s="10">
        <v>0</v>
      </c>
      <c r="E31" s="10">
        <v>0</v>
      </c>
      <c r="F31" s="10">
        <v>0</v>
      </c>
      <c r="G31" s="10">
        <v>0</v>
      </c>
      <c r="H31" s="10">
        <v>0</v>
      </c>
      <c r="I31" s="10">
        <v>0</v>
      </c>
      <c r="J31" s="10">
        <v>0</v>
      </c>
      <c r="K31" s="10">
        <v>0</v>
      </c>
      <c r="L31" s="10">
        <v>0</v>
      </c>
    </row>
    <row r="32" spans="1:14" x14ac:dyDescent="0.25">
      <c r="A32" s="25">
        <v>0.17499999999999999</v>
      </c>
      <c r="B32" s="10">
        <v>5</v>
      </c>
      <c r="C32" s="10">
        <v>5.4</v>
      </c>
      <c r="D32" s="10">
        <v>3.7</v>
      </c>
      <c r="E32" s="10">
        <v>3.7</v>
      </c>
      <c r="F32" s="10">
        <v>3.3</v>
      </c>
      <c r="G32" s="10">
        <v>3.3</v>
      </c>
      <c r="H32" s="10">
        <v>2.9</v>
      </c>
      <c r="I32" s="10">
        <v>2.5</v>
      </c>
      <c r="J32" s="10">
        <v>3</v>
      </c>
      <c r="K32" s="10">
        <v>2.6</v>
      </c>
      <c r="L32" s="10">
        <v>2.6</v>
      </c>
    </row>
    <row r="33" spans="1:12" x14ac:dyDescent="0.25">
      <c r="A33" s="25">
        <v>0.375</v>
      </c>
      <c r="B33" s="10">
        <v>15.6</v>
      </c>
      <c r="C33" s="10">
        <v>12.6</v>
      </c>
      <c r="D33" s="10">
        <v>8.6</v>
      </c>
      <c r="E33" s="10">
        <v>7.9</v>
      </c>
      <c r="F33" s="10">
        <v>7.1</v>
      </c>
      <c r="G33" s="10">
        <v>6.4</v>
      </c>
      <c r="H33" s="10">
        <v>5.6</v>
      </c>
      <c r="I33" s="10">
        <v>5.3</v>
      </c>
      <c r="J33" s="10">
        <v>5.7</v>
      </c>
      <c r="K33" s="10">
        <v>5.0999999999999996</v>
      </c>
      <c r="L33" s="10">
        <v>4.9000000000000004</v>
      </c>
    </row>
    <row r="34" spans="1:12" x14ac:dyDescent="0.25">
      <c r="A34" s="25">
        <v>0.5</v>
      </c>
      <c r="B34" s="10">
        <v>20.399999999999999</v>
      </c>
      <c r="C34" s="10">
        <v>15.8</v>
      </c>
      <c r="D34" s="10">
        <v>10.9</v>
      </c>
      <c r="E34" s="10">
        <v>9.8000000000000007</v>
      </c>
      <c r="F34" s="10">
        <v>8.8000000000000007</v>
      </c>
      <c r="G34" s="10">
        <v>8.1</v>
      </c>
      <c r="H34" s="10">
        <v>7.2</v>
      </c>
      <c r="I34" s="10">
        <v>6.8</v>
      </c>
      <c r="J34" s="10">
        <v>7.1</v>
      </c>
      <c r="K34" s="10">
        <v>6.5</v>
      </c>
      <c r="L34" s="10">
        <v>6.1</v>
      </c>
    </row>
    <row r="35" spans="1:12" x14ac:dyDescent="0.25">
      <c r="A35" s="25">
        <v>0.60833333333333328</v>
      </c>
      <c r="B35" s="10">
        <v>26.2</v>
      </c>
      <c r="C35" s="10">
        <v>20.399999999999999</v>
      </c>
      <c r="D35" s="10">
        <v>14.5</v>
      </c>
      <c r="E35" s="10">
        <v>13.1</v>
      </c>
      <c r="F35" s="10">
        <v>11.9</v>
      </c>
      <c r="G35" s="10">
        <v>11.3</v>
      </c>
      <c r="H35" s="10">
        <v>10</v>
      </c>
      <c r="I35" s="10">
        <v>9.6</v>
      </c>
      <c r="J35" s="10">
        <v>9.8000000000000007</v>
      </c>
      <c r="K35" s="10">
        <v>8.8000000000000007</v>
      </c>
      <c r="L35" s="10">
        <v>8.3000000000000007</v>
      </c>
    </row>
    <row r="36" spans="1:12" x14ac:dyDescent="0.25">
      <c r="A36" s="25">
        <v>0.81666666666666665</v>
      </c>
      <c r="B36" s="10">
        <v>31.3</v>
      </c>
      <c r="C36" s="10">
        <v>25.8</v>
      </c>
      <c r="D36" s="10">
        <v>19.899999999999999</v>
      </c>
      <c r="E36" s="10">
        <v>18.899999999999999</v>
      </c>
      <c r="F36" s="10">
        <v>18.100000000000001</v>
      </c>
      <c r="G36" s="10">
        <v>17.399999999999999</v>
      </c>
      <c r="H36" s="10">
        <v>15.5</v>
      </c>
      <c r="I36" s="10">
        <v>15</v>
      </c>
      <c r="J36" s="10">
        <v>14.9</v>
      </c>
      <c r="K36" s="10">
        <v>13.8</v>
      </c>
      <c r="L36" s="10">
        <v>13.2</v>
      </c>
    </row>
    <row r="37" spans="1:12" x14ac:dyDescent="0.25">
      <c r="A37" s="25">
        <v>1</v>
      </c>
      <c r="B37" s="10">
        <v>39.799999999999997</v>
      </c>
      <c r="C37" s="10">
        <v>34.5</v>
      </c>
      <c r="D37" s="10">
        <v>27.1</v>
      </c>
      <c r="E37" s="10">
        <v>25.7</v>
      </c>
      <c r="F37" s="10">
        <v>24.7</v>
      </c>
      <c r="G37" s="10">
        <v>23.4</v>
      </c>
      <c r="H37" s="10">
        <v>20.9</v>
      </c>
      <c r="I37" s="10">
        <v>20.100000000000001</v>
      </c>
      <c r="J37" s="10">
        <v>19.8</v>
      </c>
      <c r="K37" s="10">
        <v>18.399999999999999</v>
      </c>
      <c r="L37" s="10">
        <v>17.600000000000001</v>
      </c>
    </row>
    <row r="38" spans="1:12" x14ac:dyDescent="0.25">
      <c r="A38" s="25" t="s">
        <v>38</v>
      </c>
      <c r="B38" s="10">
        <v>26</v>
      </c>
      <c r="C38" s="10">
        <v>27</v>
      </c>
      <c r="D38" s="10">
        <v>25</v>
      </c>
      <c r="E38" s="10">
        <v>26</v>
      </c>
      <c r="F38" s="10">
        <v>26</v>
      </c>
      <c r="G38" s="10">
        <v>27</v>
      </c>
      <c r="H38" s="10">
        <v>25</v>
      </c>
      <c r="I38" s="10">
        <v>25</v>
      </c>
      <c r="J38" s="10">
        <v>26</v>
      </c>
      <c r="K38" s="13">
        <v>26</v>
      </c>
      <c r="L38" s="13">
        <v>27</v>
      </c>
    </row>
    <row r="40" spans="1:12" x14ac:dyDescent="0.25">
      <c r="A40" s="24" t="s">
        <v>16</v>
      </c>
    </row>
    <row r="41" spans="1:12" x14ac:dyDescent="0.25">
      <c r="A41" s="25"/>
      <c r="B41" s="10">
        <v>0</v>
      </c>
      <c r="C41" s="10">
        <v>24</v>
      </c>
      <c r="D41" s="10">
        <v>48</v>
      </c>
      <c r="E41" s="10">
        <v>96</v>
      </c>
      <c r="F41" s="10">
        <v>144</v>
      </c>
      <c r="G41" s="10">
        <v>192</v>
      </c>
      <c r="H41" s="10">
        <v>288</v>
      </c>
    </row>
    <row r="42" spans="1:12" x14ac:dyDescent="0.25">
      <c r="A42" s="25">
        <v>4.1666666666666664E-2</v>
      </c>
      <c r="B42" s="10">
        <v>7.1</v>
      </c>
      <c r="C42" s="10">
        <v>8</v>
      </c>
      <c r="D42" s="10">
        <v>7.6</v>
      </c>
      <c r="E42" s="10">
        <v>7.6</v>
      </c>
      <c r="F42" s="10">
        <v>7.9</v>
      </c>
      <c r="G42" s="10">
        <v>8.6999999999999993</v>
      </c>
      <c r="H42" s="10">
        <v>8</v>
      </c>
    </row>
    <row r="43" spans="1:12" x14ac:dyDescent="0.25">
      <c r="A43" s="25">
        <v>0.17499999999999999</v>
      </c>
      <c r="B43" s="10">
        <v>8.3000000000000007</v>
      </c>
      <c r="C43" s="10">
        <v>8.3000000000000007</v>
      </c>
      <c r="D43" s="10">
        <v>8.3000000000000007</v>
      </c>
      <c r="E43" s="10">
        <v>8.1</v>
      </c>
      <c r="F43" s="10"/>
      <c r="G43" s="10">
        <v>9.1</v>
      </c>
      <c r="H43" s="10">
        <v>8.5</v>
      </c>
    </row>
    <row r="44" spans="1:12" x14ac:dyDescent="0.25">
      <c r="A44" s="25">
        <v>0.26666666666666666</v>
      </c>
      <c r="B44" s="10">
        <v>8.5</v>
      </c>
      <c r="C44" s="10">
        <v>8.4</v>
      </c>
      <c r="D44" s="10">
        <v>8.3000000000000007</v>
      </c>
      <c r="E44" s="10">
        <v>8.1999999999999993</v>
      </c>
      <c r="F44" s="10">
        <v>8.3000000000000007</v>
      </c>
      <c r="G44" s="10">
        <v>9.4</v>
      </c>
      <c r="H44" s="10">
        <v>8.8000000000000007</v>
      </c>
    </row>
    <row r="45" spans="1:12" x14ac:dyDescent="0.25">
      <c r="A45" s="25">
        <v>0.375</v>
      </c>
      <c r="B45" s="10">
        <v>8.5</v>
      </c>
      <c r="C45" s="10">
        <v>8.6</v>
      </c>
      <c r="D45" s="10">
        <v>8.4</v>
      </c>
      <c r="E45" s="10">
        <v>8.3000000000000007</v>
      </c>
      <c r="F45" s="10">
        <v>8.5</v>
      </c>
      <c r="G45" s="10">
        <v>9.3000000000000007</v>
      </c>
      <c r="H45" s="10">
        <v>8.9</v>
      </c>
    </row>
    <row r="46" spans="1:12" x14ac:dyDescent="0.25">
      <c r="A46" s="25">
        <v>0.5</v>
      </c>
      <c r="B46" s="10">
        <v>8.4</v>
      </c>
      <c r="C46" s="10">
        <v>8.8000000000000007</v>
      </c>
      <c r="D46" s="10">
        <v>8.4</v>
      </c>
      <c r="E46" s="10">
        <v>8.5</v>
      </c>
      <c r="F46" s="10">
        <v>8.6</v>
      </c>
      <c r="G46" s="10">
        <v>9.1999999999999993</v>
      </c>
      <c r="H46" s="10">
        <v>8.9</v>
      </c>
    </row>
    <row r="47" spans="1:12" x14ac:dyDescent="0.25">
      <c r="A47" s="25">
        <v>0.60833333333333328</v>
      </c>
      <c r="B47" s="10">
        <v>7.5</v>
      </c>
      <c r="C47" s="10">
        <v>8.1999999999999993</v>
      </c>
      <c r="D47" s="10">
        <v>8.1</v>
      </c>
      <c r="E47" s="10">
        <v>7.9</v>
      </c>
      <c r="F47" s="10">
        <v>7.9</v>
      </c>
      <c r="G47" s="10">
        <v>7.7</v>
      </c>
      <c r="H47" s="10">
        <v>8.1</v>
      </c>
    </row>
    <row r="48" spans="1:12" x14ac:dyDescent="0.25">
      <c r="A48" s="25">
        <v>0.72499999999999998</v>
      </c>
      <c r="B48" s="10">
        <v>7.3</v>
      </c>
      <c r="C48" s="10">
        <v>7.6</v>
      </c>
      <c r="D48" s="10">
        <v>7.7</v>
      </c>
      <c r="E48" s="10">
        <v>7.6</v>
      </c>
      <c r="F48" s="10">
        <v>7.8</v>
      </c>
      <c r="G48" s="10">
        <v>7.6</v>
      </c>
      <c r="H48" s="10">
        <v>8.1999999999999993</v>
      </c>
    </row>
    <row r="49" spans="1:8" x14ac:dyDescent="0.25">
      <c r="A49" s="25">
        <v>0.81666666666666665</v>
      </c>
      <c r="B49" s="10">
        <v>7.3</v>
      </c>
      <c r="C49" s="10">
        <v>7.6</v>
      </c>
      <c r="D49" s="10">
        <v>7.6</v>
      </c>
      <c r="E49" s="10">
        <v>7.6</v>
      </c>
      <c r="F49" s="10">
        <v>7.3</v>
      </c>
      <c r="G49" s="10">
        <v>7.3</v>
      </c>
      <c r="H49" s="10">
        <v>7.5</v>
      </c>
    </row>
    <row r="50" spans="1:8" x14ac:dyDescent="0.25">
      <c r="A50" s="25">
        <v>0.95833333333333337</v>
      </c>
      <c r="B50" s="10">
        <v>7.1</v>
      </c>
      <c r="C50" s="10">
        <v>9</v>
      </c>
      <c r="D50" s="10">
        <v>8.4</v>
      </c>
      <c r="E50" s="10">
        <v>8.1999999999999993</v>
      </c>
      <c r="F50" s="10">
        <v>7.7</v>
      </c>
      <c r="G50" s="10">
        <v>7.2</v>
      </c>
      <c r="H50" s="10">
        <v>8.9</v>
      </c>
    </row>
    <row r="51" spans="1:8" x14ac:dyDescent="0.25">
      <c r="A51" s="27" t="s">
        <v>29</v>
      </c>
      <c r="B51" s="17">
        <v>7.3</v>
      </c>
      <c r="C51" s="17">
        <v>8</v>
      </c>
      <c r="D51" s="17">
        <v>8.1</v>
      </c>
      <c r="E51" s="17">
        <v>8</v>
      </c>
      <c r="F51" s="17">
        <v>7.5</v>
      </c>
      <c r="G51" s="17">
        <v>7.3</v>
      </c>
      <c r="H51" s="21">
        <v>7.9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B33"/>
  <sheetViews>
    <sheetView zoomScale="55" zoomScaleNormal="55" workbookViewId="0">
      <selection activeCell="M43" sqref="M43"/>
    </sheetView>
  </sheetViews>
  <sheetFormatPr defaultRowHeight="15" x14ac:dyDescent="0.25"/>
  <sheetData>
    <row r="2" spans="1:26" x14ac:dyDescent="0.25">
      <c r="A2" t="s">
        <v>66</v>
      </c>
    </row>
    <row r="3" spans="1:26" x14ac:dyDescent="0.25">
      <c r="A3" s="4"/>
      <c r="B3" s="4"/>
      <c r="C3" s="4"/>
      <c r="D3" s="4"/>
      <c r="E3" s="4"/>
      <c r="F3" s="42" t="s">
        <v>11</v>
      </c>
      <c r="G3" s="42"/>
      <c r="H3" s="42" t="s">
        <v>12</v>
      </c>
      <c r="I3" s="42"/>
      <c r="J3" s="42" t="s">
        <v>67</v>
      </c>
      <c r="K3" s="42"/>
      <c r="L3" s="28"/>
    </row>
    <row r="4" spans="1:26" x14ac:dyDescent="0.25">
      <c r="A4" s="4"/>
      <c r="B4" s="4" t="s">
        <v>68</v>
      </c>
      <c r="C4" s="4" t="s">
        <v>69</v>
      </c>
      <c r="D4" s="4" t="s">
        <v>70</v>
      </c>
      <c r="E4" s="4"/>
      <c r="F4" s="4" t="s">
        <v>17</v>
      </c>
      <c r="G4" s="4" t="s">
        <v>18</v>
      </c>
      <c r="H4" s="4" t="s">
        <v>17</v>
      </c>
      <c r="I4" s="4" t="s">
        <v>18</v>
      </c>
      <c r="J4" s="4" t="s">
        <v>17</v>
      </c>
      <c r="K4" s="4" t="s">
        <v>18</v>
      </c>
      <c r="L4" s="5"/>
    </row>
    <row r="5" spans="1:26" x14ac:dyDescent="0.25">
      <c r="A5" s="43" t="s">
        <v>71</v>
      </c>
      <c r="B5" s="44">
        <v>0</v>
      </c>
      <c r="C5" s="44">
        <v>10</v>
      </c>
      <c r="D5" s="44"/>
      <c r="E5" s="4" t="s">
        <v>72</v>
      </c>
      <c r="F5" s="4">
        <v>7.46E-2</v>
      </c>
      <c r="G5" s="4">
        <v>0</v>
      </c>
      <c r="H5" s="4">
        <v>0</v>
      </c>
      <c r="I5" s="4">
        <v>0</v>
      </c>
      <c r="J5" s="4">
        <v>2.1823999999999999</v>
      </c>
      <c r="K5" s="4">
        <v>2.7703000000000002</v>
      </c>
      <c r="L5" s="5"/>
    </row>
    <row r="6" spans="1:26" x14ac:dyDescent="0.25">
      <c r="A6" s="43"/>
      <c r="B6" s="45"/>
      <c r="C6" s="45"/>
      <c r="D6" s="45"/>
      <c r="E6" s="4" t="s">
        <v>73</v>
      </c>
      <c r="F6" s="4">
        <v>0</v>
      </c>
      <c r="G6" s="4">
        <v>0</v>
      </c>
      <c r="H6" s="4">
        <v>0</v>
      </c>
      <c r="I6" s="4">
        <v>0</v>
      </c>
      <c r="J6" s="4">
        <v>0</v>
      </c>
      <c r="K6" s="4">
        <v>0.1666</v>
      </c>
      <c r="L6" s="5"/>
    </row>
    <row r="7" spans="1:26" x14ac:dyDescent="0.25">
      <c r="A7" s="43" t="s">
        <v>74</v>
      </c>
      <c r="B7" s="44">
        <v>0.1</v>
      </c>
      <c r="C7" s="44">
        <v>10</v>
      </c>
      <c r="D7" s="44">
        <f>C7/B7</f>
        <v>100</v>
      </c>
      <c r="E7" s="4" t="s">
        <v>72</v>
      </c>
      <c r="F7" s="4">
        <v>26.9054</v>
      </c>
      <c r="G7" s="4">
        <v>34.827800000000003</v>
      </c>
      <c r="H7" s="4">
        <v>0.3377</v>
      </c>
      <c r="I7" s="4">
        <v>7.6399999999999996E-2</v>
      </c>
      <c r="J7" s="4">
        <v>7.1944999999999997</v>
      </c>
      <c r="K7" s="4">
        <v>6.8937999999999997</v>
      </c>
      <c r="L7" s="5"/>
    </row>
    <row r="8" spans="1:26" x14ac:dyDescent="0.25">
      <c r="A8" s="43"/>
      <c r="B8" s="45"/>
      <c r="C8" s="45"/>
      <c r="D8" s="45"/>
      <c r="E8" s="4" t="s">
        <v>73</v>
      </c>
      <c r="F8" s="4">
        <v>1.9819</v>
      </c>
      <c r="G8" s="4">
        <v>2.1640000000000001</v>
      </c>
      <c r="H8" s="4">
        <v>0.47649999999999998</v>
      </c>
      <c r="I8" s="4">
        <v>0.58789999999999998</v>
      </c>
      <c r="J8" s="4">
        <v>7.6070000000000002</v>
      </c>
      <c r="K8" s="4">
        <v>7.3760000000000003</v>
      </c>
      <c r="L8" s="5"/>
    </row>
    <row r="9" spans="1:26" x14ac:dyDescent="0.25">
      <c r="A9" s="43" t="s">
        <v>75</v>
      </c>
      <c r="B9" s="44">
        <v>0.5</v>
      </c>
      <c r="C9" s="44">
        <v>10</v>
      </c>
      <c r="D9" s="44">
        <f>C9/B9</f>
        <v>20</v>
      </c>
      <c r="E9" s="4" t="s">
        <v>72</v>
      </c>
      <c r="F9" s="4">
        <v>0.69</v>
      </c>
      <c r="G9" s="4">
        <v>0.70009999999999994</v>
      </c>
      <c r="H9" s="4">
        <v>1.6447000000000001</v>
      </c>
      <c r="I9" s="4">
        <v>1.6285000000000001</v>
      </c>
      <c r="J9" s="4">
        <v>31.7028</v>
      </c>
      <c r="K9" s="4">
        <v>31.3764</v>
      </c>
      <c r="L9" s="5"/>
    </row>
    <row r="10" spans="1:26" x14ac:dyDescent="0.25">
      <c r="A10" s="43"/>
      <c r="B10" s="45"/>
      <c r="C10" s="45"/>
      <c r="D10" s="45"/>
      <c r="E10" s="4" t="s">
        <v>73</v>
      </c>
      <c r="F10" s="4">
        <v>0.56579999999999997</v>
      </c>
      <c r="G10" s="4">
        <v>0.52729999999999999</v>
      </c>
      <c r="H10" s="4">
        <v>1.7222</v>
      </c>
      <c r="I10" s="4">
        <v>1.6532</v>
      </c>
      <c r="J10" s="4">
        <v>33.496899999999997</v>
      </c>
      <c r="K10" s="4">
        <v>33.130899999999997</v>
      </c>
      <c r="L10" s="5"/>
      <c r="O10" t="s">
        <v>76</v>
      </c>
    </row>
    <row r="11" spans="1:26" x14ac:dyDescent="0.25">
      <c r="A11" s="43" t="s">
        <v>77</v>
      </c>
      <c r="B11" s="44">
        <v>1</v>
      </c>
      <c r="C11" s="44">
        <v>10</v>
      </c>
      <c r="D11" s="44">
        <f>C11/B11</f>
        <v>10</v>
      </c>
      <c r="E11" s="4" t="s">
        <v>72</v>
      </c>
      <c r="F11" s="4">
        <v>0.68989999999999996</v>
      </c>
      <c r="G11" s="4">
        <v>1.0972999999999999</v>
      </c>
      <c r="H11" s="4">
        <v>0</v>
      </c>
      <c r="I11" s="4">
        <v>2.9220999999999999</v>
      </c>
      <c r="J11" s="4">
        <v>31.5061</v>
      </c>
      <c r="K11" s="4">
        <v>65.850800000000007</v>
      </c>
      <c r="L11" s="5"/>
      <c r="O11" s="42" t="s">
        <v>11</v>
      </c>
      <c r="P11" s="42"/>
      <c r="Q11" s="42" t="s">
        <v>12</v>
      </c>
      <c r="R11" s="42"/>
      <c r="S11" s="42" t="s">
        <v>67</v>
      </c>
      <c r="T11" s="42"/>
      <c r="U11" s="42" t="s">
        <v>13</v>
      </c>
      <c r="V11" s="42"/>
      <c r="W11" s="42" t="s">
        <v>78</v>
      </c>
      <c r="X11" s="42"/>
      <c r="Y11" s="42" t="s">
        <v>79</v>
      </c>
      <c r="Z11" s="42"/>
    </row>
    <row r="12" spans="1:26" x14ac:dyDescent="0.25">
      <c r="A12" s="43"/>
      <c r="B12" s="45"/>
      <c r="C12" s="45"/>
      <c r="D12" s="45"/>
      <c r="E12" s="4" t="s">
        <v>73</v>
      </c>
      <c r="F12" s="4">
        <v>0.98650000000000004</v>
      </c>
      <c r="G12" s="4">
        <v>0.95169999999999999</v>
      </c>
      <c r="H12" s="4">
        <v>2.8593999999999999</v>
      </c>
      <c r="I12" s="4">
        <v>2.8738000000000001</v>
      </c>
      <c r="J12" s="4">
        <v>64.586500000000001</v>
      </c>
      <c r="K12" s="4">
        <v>65.063699999999997</v>
      </c>
      <c r="L12" s="5"/>
      <c r="N12" s="4" t="s">
        <v>68</v>
      </c>
      <c r="O12" s="4" t="s">
        <v>17</v>
      </c>
      <c r="P12" s="4" t="s">
        <v>18</v>
      </c>
      <c r="Q12" s="4" t="s">
        <v>17</v>
      </c>
      <c r="R12" s="4" t="s">
        <v>18</v>
      </c>
      <c r="S12" s="4" t="s">
        <v>17</v>
      </c>
      <c r="T12" s="4" t="s">
        <v>18</v>
      </c>
      <c r="U12" s="4" t="s">
        <v>17</v>
      </c>
      <c r="V12" s="4" t="s">
        <v>18</v>
      </c>
      <c r="W12" s="4" t="s">
        <v>17</v>
      </c>
      <c r="X12" s="4" t="s">
        <v>18</v>
      </c>
      <c r="Y12" s="4" t="s">
        <v>17</v>
      </c>
      <c r="Z12" s="4" t="s">
        <v>18</v>
      </c>
    </row>
    <row r="13" spans="1:26" x14ac:dyDescent="0.25">
      <c r="A13" s="43" t="s">
        <v>80</v>
      </c>
      <c r="B13" s="44">
        <v>5</v>
      </c>
      <c r="C13" s="44">
        <v>10</v>
      </c>
      <c r="D13" s="44">
        <f>C13/B13</f>
        <v>2</v>
      </c>
      <c r="E13" s="4" t="s">
        <v>72</v>
      </c>
      <c r="F13" s="4">
        <v>4.883</v>
      </c>
      <c r="G13" s="4">
        <v>5.7417999999999996</v>
      </c>
      <c r="H13" s="4">
        <v>12.1073</v>
      </c>
      <c r="I13" s="4">
        <v>13.097300000000001</v>
      </c>
      <c r="J13" s="4">
        <v>288.35329999999999</v>
      </c>
      <c r="K13" s="4">
        <v>292.41980000000001</v>
      </c>
      <c r="L13" s="5"/>
      <c r="N13" s="29">
        <v>0</v>
      </c>
      <c r="O13" s="4">
        <f t="shared" ref="O13:T13" si="0">AVERAGE(F5:F6)</f>
        <v>3.73E-2</v>
      </c>
      <c r="P13" s="4">
        <f t="shared" si="0"/>
        <v>0</v>
      </c>
      <c r="Q13" s="4">
        <f t="shared" si="0"/>
        <v>0</v>
      </c>
      <c r="R13" s="4">
        <f t="shared" si="0"/>
        <v>0</v>
      </c>
      <c r="S13" s="4">
        <f t="shared" si="0"/>
        <v>1.0911999999999999</v>
      </c>
      <c r="T13" s="4">
        <f t="shared" si="0"/>
        <v>1.46845</v>
      </c>
      <c r="U13" s="4">
        <f t="shared" ref="U13:Z13" si="1">AVERAGE(F22:F23)</f>
        <v>6.1399999999999996E-2</v>
      </c>
      <c r="V13" s="4">
        <f t="shared" si="1"/>
        <v>5.5500000000000001E-2</v>
      </c>
      <c r="W13" s="4">
        <f t="shared" si="1"/>
        <v>0</v>
      </c>
      <c r="X13" s="4">
        <f t="shared" si="1"/>
        <v>0</v>
      </c>
      <c r="Y13" s="4">
        <f t="shared" si="1"/>
        <v>0.10675</v>
      </c>
      <c r="Z13" s="4">
        <f t="shared" si="1"/>
        <v>0.46910000000000002</v>
      </c>
    </row>
    <row r="14" spans="1:26" x14ac:dyDescent="0.25">
      <c r="A14" s="43"/>
      <c r="B14" s="45"/>
      <c r="C14" s="45"/>
      <c r="D14" s="45"/>
      <c r="E14" s="4" t="s">
        <v>73</v>
      </c>
      <c r="F14" s="4">
        <v>4.1215999999999999</v>
      </c>
      <c r="G14" s="4">
        <v>4.3019999999999996</v>
      </c>
      <c r="H14" s="4">
        <v>12.9023</v>
      </c>
      <c r="I14" s="4">
        <v>12.946099999999999</v>
      </c>
      <c r="J14" s="4">
        <v>290.7072</v>
      </c>
      <c r="K14" s="4">
        <v>294.83139999999997</v>
      </c>
      <c r="L14" s="5"/>
      <c r="N14" s="29">
        <v>0.1</v>
      </c>
      <c r="O14" s="4">
        <f t="shared" ref="O14:T14" si="2">AVERAGE(F7:F8)</f>
        <v>14.44365</v>
      </c>
      <c r="P14" s="4">
        <f t="shared" si="2"/>
        <v>18.495900000000002</v>
      </c>
      <c r="Q14" s="4">
        <f t="shared" si="2"/>
        <v>0.40710000000000002</v>
      </c>
      <c r="R14" s="4">
        <f t="shared" si="2"/>
        <v>0.33215</v>
      </c>
      <c r="S14" s="4">
        <f t="shared" si="2"/>
        <v>7.4007500000000004</v>
      </c>
      <c r="T14" s="4">
        <f t="shared" si="2"/>
        <v>7.1349</v>
      </c>
      <c r="U14" s="4">
        <f t="shared" ref="U14:Z14" si="3">AVERAGE(F24:F25)</f>
        <v>5.6373999999999995</v>
      </c>
      <c r="V14" s="4">
        <f t="shared" si="3"/>
        <v>6.1911500000000004</v>
      </c>
      <c r="W14" s="4">
        <f t="shared" si="3"/>
        <v>3.7325499999999998</v>
      </c>
      <c r="X14" s="4">
        <f t="shared" si="3"/>
        <v>4.8571999999999997</v>
      </c>
      <c r="Y14" s="4">
        <f t="shared" si="3"/>
        <v>1.3299999999999999E-2</v>
      </c>
      <c r="Z14" s="4">
        <f t="shared" si="3"/>
        <v>7.0449999999999999E-2</v>
      </c>
    </row>
    <row r="15" spans="1:26" x14ac:dyDescent="0.25">
      <c r="A15" s="43" t="s">
        <v>81</v>
      </c>
      <c r="B15" s="44">
        <v>10</v>
      </c>
      <c r="C15" s="44">
        <v>15</v>
      </c>
      <c r="D15" s="44">
        <f>C15/B15</f>
        <v>1.5</v>
      </c>
      <c r="E15" s="4" t="s">
        <v>72</v>
      </c>
      <c r="F15" s="4">
        <v>5.5313999999999997</v>
      </c>
      <c r="G15" s="4">
        <v>5.7305999999999999</v>
      </c>
      <c r="H15" s="4">
        <v>15.5899</v>
      </c>
      <c r="I15" s="4">
        <v>16.049399999999999</v>
      </c>
      <c r="J15" s="4">
        <v>375.91289999999998</v>
      </c>
      <c r="K15" s="4">
        <v>377.57709999999997</v>
      </c>
      <c r="L15" s="5"/>
      <c r="N15" s="29">
        <v>0.5</v>
      </c>
      <c r="O15" s="4">
        <f t="shared" ref="O15:T15" si="4">AVERAGE(F9:F10)</f>
        <v>0.6278999999999999</v>
      </c>
      <c r="P15" s="4">
        <f t="shared" si="4"/>
        <v>0.61369999999999991</v>
      </c>
      <c r="Q15" s="4">
        <f t="shared" si="4"/>
        <v>1.6834500000000001</v>
      </c>
      <c r="R15" s="4">
        <f t="shared" si="4"/>
        <v>1.6408499999999999</v>
      </c>
      <c r="S15" s="4">
        <f t="shared" si="4"/>
        <v>32.599849999999996</v>
      </c>
      <c r="T15" s="4">
        <f t="shared" si="4"/>
        <v>32.25365</v>
      </c>
      <c r="U15" s="4">
        <f t="shared" ref="U15:Z15" si="5">AVERAGE(F26:F27)</f>
        <v>18.4434</v>
      </c>
      <c r="V15" s="4">
        <f t="shared" si="5"/>
        <v>18.620199999999997</v>
      </c>
      <c r="W15" s="4">
        <f t="shared" si="5"/>
        <v>2.9615</v>
      </c>
      <c r="X15" s="4">
        <f t="shared" si="5"/>
        <v>2.9323999999999999</v>
      </c>
      <c r="Y15" s="4">
        <f t="shared" si="5"/>
        <v>0.18204999999999999</v>
      </c>
      <c r="Z15" s="4">
        <f t="shared" si="5"/>
        <v>0.24909999999999999</v>
      </c>
    </row>
    <row r="16" spans="1:26" x14ac:dyDescent="0.25">
      <c r="A16" s="43"/>
      <c r="B16" s="45"/>
      <c r="C16" s="45"/>
      <c r="D16" s="45"/>
      <c r="E16" s="4" t="s">
        <v>73</v>
      </c>
      <c r="F16" s="4">
        <v>7.0141999999999998</v>
      </c>
      <c r="G16" s="4">
        <v>7.2671999999999999</v>
      </c>
      <c r="H16" s="4">
        <v>16.9618</v>
      </c>
      <c r="I16" s="4">
        <v>16.737400000000001</v>
      </c>
      <c r="J16" s="4">
        <v>369.06880000000001</v>
      </c>
      <c r="K16" s="4">
        <v>373.24369999999999</v>
      </c>
      <c r="L16" s="5"/>
      <c r="N16" s="29">
        <v>1</v>
      </c>
      <c r="O16" s="4">
        <f>AVERAGE(F11:F12)</f>
        <v>0.83820000000000006</v>
      </c>
      <c r="P16" s="4">
        <f t="shared" ref="P16:T16" si="6">AVERAGE(G11:G12)</f>
        <v>1.0245</v>
      </c>
      <c r="Q16" s="4">
        <f t="shared" si="6"/>
        <v>1.4297</v>
      </c>
      <c r="R16" s="4">
        <f t="shared" si="6"/>
        <v>2.8979499999999998</v>
      </c>
      <c r="S16" s="4">
        <f t="shared" si="6"/>
        <v>48.046300000000002</v>
      </c>
      <c r="T16" s="4">
        <f t="shared" si="6"/>
        <v>65.457250000000002</v>
      </c>
      <c r="U16" s="4">
        <f t="shared" ref="U16:Z16" si="7">AVERAGE(F28)</f>
        <v>34.055300000000003</v>
      </c>
      <c r="V16" s="4">
        <f t="shared" si="7"/>
        <v>35.500799999999998</v>
      </c>
      <c r="W16" s="4">
        <f t="shared" si="7"/>
        <v>3.9676</v>
      </c>
      <c r="X16" s="4">
        <f t="shared" si="7"/>
        <v>4.3315000000000001</v>
      </c>
      <c r="Y16" s="4">
        <f t="shared" si="7"/>
        <v>0.17419999999999999</v>
      </c>
      <c r="Z16" s="4">
        <f t="shared" si="7"/>
        <v>0.34760000000000002</v>
      </c>
    </row>
    <row r="17" spans="1:28" x14ac:dyDescent="0.25">
      <c r="N17" s="30">
        <v>5</v>
      </c>
      <c r="O17" s="4">
        <f t="shared" ref="O17:T17" si="8">AVERAGE(F13:F14)</f>
        <v>4.5023</v>
      </c>
      <c r="P17" s="4">
        <f t="shared" si="8"/>
        <v>5.0218999999999996</v>
      </c>
      <c r="Q17" s="4">
        <f t="shared" si="8"/>
        <v>12.504799999999999</v>
      </c>
      <c r="R17" s="4">
        <f t="shared" si="8"/>
        <v>13.021699999999999</v>
      </c>
      <c r="S17" s="4">
        <f>AVERAGE(J13:J14)</f>
        <v>289.53025000000002</v>
      </c>
      <c r="T17" s="4">
        <f t="shared" si="8"/>
        <v>293.62559999999996</v>
      </c>
      <c r="U17" s="4">
        <f>AVERAGE(F30:F31)</f>
        <v>141.98575</v>
      </c>
      <c r="V17" s="4">
        <f t="shared" ref="V17:Z17" si="9">AVERAGE(G30:G31)</f>
        <v>142.10205000000002</v>
      </c>
      <c r="W17" s="4">
        <f t="shared" si="9"/>
        <v>12.715350000000001</v>
      </c>
      <c r="X17" s="4">
        <f t="shared" si="9"/>
        <v>13.5289</v>
      </c>
      <c r="Y17" s="4">
        <f t="shared" si="9"/>
        <v>2.7552500000000002</v>
      </c>
      <c r="Z17" s="4">
        <f t="shared" si="9"/>
        <v>3.7250000000000001</v>
      </c>
    </row>
    <row r="18" spans="1:28" x14ac:dyDescent="0.25">
      <c r="N18" s="30">
        <v>10</v>
      </c>
      <c r="O18" s="4">
        <f>AVERAGE(F15:F16)</f>
        <v>6.2728000000000002</v>
      </c>
      <c r="P18" s="4">
        <f t="shared" ref="P18:T18" si="10">AVERAGE(G15:G16)</f>
        <v>6.4988999999999999</v>
      </c>
      <c r="Q18" s="4">
        <f t="shared" si="10"/>
        <v>16.275849999999998</v>
      </c>
      <c r="R18" s="4">
        <f t="shared" si="10"/>
        <v>16.3934</v>
      </c>
      <c r="S18" s="4">
        <f t="shared" si="10"/>
        <v>372.49085000000002</v>
      </c>
      <c r="T18" s="4">
        <f t="shared" si="10"/>
        <v>375.41039999999998</v>
      </c>
      <c r="U18" s="4">
        <f>AVERAGE(F32:F33)</f>
        <v>185.28104999999999</v>
      </c>
      <c r="V18" s="4">
        <f t="shared" ref="V18:Z18" si="11">AVERAGE(G32:G33)</f>
        <v>186.32214999999999</v>
      </c>
      <c r="W18" s="4">
        <f t="shared" si="11"/>
        <v>15.0265</v>
      </c>
      <c r="X18" s="4">
        <f t="shared" si="11"/>
        <v>17.747450000000001</v>
      </c>
      <c r="Y18" s="4">
        <f t="shared" si="11"/>
        <v>3.6128</v>
      </c>
      <c r="Z18" s="4">
        <f t="shared" si="11"/>
        <v>5.1854499999999994</v>
      </c>
    </row>
    <row r="19" spans="1:28" x14ac:dyDescent="0.25">
      <c r="A19" t="s">
        <v>82</v>
      </c>
    </row>
    <row r="20" spans="1:28" x14ac:dyDescent="0.25">
      <c r="A20" s="4"/>
      <c r="B20" s="4"/>
      <c r="C20" s="4"/>
      <c r="D20" s="4"/>
      <c r="E20" s="4"/>
      <c r="F20" s="42" t="s">
        <v>13</v>
      </c>
      <c r="G20" s="42"/>
      <c r="H20" s="42" t="s">
        <v>78</v>
      </c>
      <c r="I20" s="42"/>
      <c r="J20" s="42" t="s">
        <v>79</v>
      </c>
      <c r="K20" s="46"/>
      <c r="L20" s="28"/>
      <c r="O20" s="42" t="s">
        <v>11</v>
      </c>
      <c r="P20" s="42"/>
      <c r="Q20" s="42" t="s">
        <v>12</v>
      </c>
      <c r="R20" s="42"/>
      <c r="S20" s="42" t="s">
        <v>67</v>
      </c>
      <c r="T20" s="42"/>
      <c r="U20" s="42" t="s">
        <v>13</v>
      </c>
      <c r="V20" s="42"/>
      <c r="W20" s="42" t="s">
        <v>78</v>
      </c>
      <c r="X20" s="42"/>
      <c r="Y20" s="42" t="s">
        <v>79</v>
      </c>
      <c r="Z20" s="42"/>
    </row>
    <row r="21" spans="1:28" x14ac:dyDescent="0.25">
      <c r="A21" s="4"/>
      <c r="B21" s="4" t="s">
        <v>68</v>
      </c>
      <c r="C21" s="4" t="s">
        <v>69</v>
      </c>
      <c r="D21" s="4" t="s">
        <v>70</v>
      </c>
      <c r="E21" s="4"/>
      <c r="F21" s="4" t="s">
        <v>17</v>
      </c>
      <c r="G21" s="4" t="s">
        <v>18</v>
      </c>
      <c r="H21" s="4" t="s">
        <v>17</v>
      </c>
      <c r="I21" s="4" t="s">
        <v>18</v>
      </c>
      <c r="J21" s="4" t="s">
        <v>17</v>
      </c>
      <c r="K21" s="18" t="s">
        <v>18</v>
      </c>
      <c r="L21" s="5"/>
      <c r="M21" s="31" t="s">
        <v>69</v>
      </c>
      <c r="N21" s="4" t="s">
        <v>68</v>
      </c>
      <c r="O21" s="23" t="s">
        <v>17</v>
      </c>
      <c r="P21" s="23" t="s">
        <v>18</v>
      </c>
      <c r="Q21" s="23" t="s">
        <v>17</v>
      </c>
      <c r="R21" s="23" t="s">
        <v>18</v>
      </c>
      <c r="S21" s="23" t="s">
        <v>17</v>
      </c>
      <c r="T21" s="23" t="s">
        <v>18</v>
      </c>
      <c r="U21" s="23" t="s">
        <v>17</v>
      </c>
      <c r="V21" s="23" t="s">
        <v>18</v>
      </c>
      <c r="W21" s="23" t="s">
        <v>17</v>
      </c>
      <c r="X21" s="23" t="s">
        <v>18</v>
      </c>
      <c r="Y21" s="23" t="s">
        <v>17</v>
      </c>
      <c r="Z21" s="23" t="s">
        <v>18</v>
      </c>
    </row>
    <row r="22" spans="1:28" x14ac:dyDescent="0.25">
      <c r="A22" s="43" t="s">
        <v>71</v>
      </c>
      <c r="B22" s="44">
        <v>0</v>
      </c>
      <c r="C22" s="44">
        <v>10</v>
      </c>
      <c r="D22" s="44"/>
      <c r="E22" s="4" t="s">
        <v>72</v>
      </c>
      <c r="F22" s="4">
        <v>9.7799999999999998E-2</v>
      </c>
      <c r="G22" s="4">
        <v>9.2100000000000001E-2</v>
      </c>
      <c r="H22" s="4">
        <v>0</v>
      </c>
      <c r="I22" s="4">
        <v>0</v>
      </c>
      <c r="J22" s="4">
        <v>0.2135</v>
      </c>
      <c r="K22" s="4">
        <v>0.58620000000000005</v>
      </c>
      <c r="L22" s="5"/>
      <c r="M22" s="31">
        <v>10</v>
      </c>
      <c r="N22" s="30">
        <v>0</v>
      </c>
      <c r="O22" s="4">
        <f t="shared" ref="O22:Z22" si="12">((O13/1000)*$M22)</f>
        <v>3.7299999999999996E-4</v>
      </c>
      <c r="P22" s="4">
        <f t="shared" si="12"/>
        <v>0</v>
      </c>
      <c r="Q22" s="4">
        <f t="shared" si="12"/>
        <v>0</v>
      </c>
      <c r="R22" s="4">
        <f t="shared" si="12"/>
        <v>0</v>
      </c>
      <c r="S22" s="4">
        <f t="shared" si="12"/>
        <v>1.0911999999999998E-2</v>
      </c>
      <c r="T22" s="4">
        <f t="shared" si="12"/>
        <v>1.46845E-2</v>
      </c>
      <c r="U22" s="4">
        <f t="shared" si="12"/>
        <v>6.1399999999999996E-4</v>
      </c>
      <c r="V22" s="4">
        <f t="shared" si="12"/>
        <v>5.5500000000000005E-4</v>
      </c>
      <c r="W22" s="4">
        <f t="shared" si="12"/>
        <v>0</v>
      </c>
      <c r="X22" s="4">
        <f t="shared" si="12"/>
        <v>0</v>
      </c>
      <c r="Y22" s="4">
        <f t="shared" si="12"/>
        <v>1.0674999999999999E-3</v>
      </c>
      <c r="Z22" s="4">
        <f t="shared" si="12"/>
        <v>4.6909999999999999E-3</v>
      </c>
    </row>
    <row r="23" spans="1:28" x14ac:dyDescent="0.25">
      <c r="A23" s="43"/>
      <c r="B23" s="45"/>
      <c r="C23" s="45"/>
      <c r="D23" s="45"/>
      <c r="E23" s="4" t="s">
        <v>73</v>
      </c>
      <c r="F23" s="4">
        <v>2.5000000000000001E-2</v>
      </c>
      <c r="G23" s="4">
        <v>1.89E-2</v>
      </c>
      <c r="H23" s="4">
        <v>0</v>
      </c>
      <c r="I23" s="4">
        <v>0</v>
      </c>
      <c r="J23" s="4">
        <v>0</v>
      </c>
      <c r="K23" s="4">
        <v>0.35199999999999998</v>
      </c>
      <c r="L23" s="5"/>
      <c r="M23" s="31">
        <v>10</v>
      </c>
      <c r="N23" s="30">
        <v>0.1</v>
      </c>
      <c r="O23" s="32">
        <f>((O14/1000)*$M23)/($N23*1000)</f>
        <v>1.444365E-3</v>
      </c>
      <c r="P23" s="32">
        <f>((P14/1000)*$M23)/($N23*1000)</f>
        <v>1.8495900000000003E-3</v>
      </c>
      <c r="Q23" s="32">
        <f t="shared" ref="Q23:Z23" si="13">((Q14/1000)*$M23)/($N23*1000)</f>
        <v>4.0710000000000002E-5</v>
      </c>
      <c r="R23" s="32">
        <f t="shared" si="13"/>
        <v>3.3215E-5</v>
      </c>
      <c r="S23" s="32">
        <f t="shared" si="13"/>
        <v>7.4007500000000009E-4</v>
      </c>
      <c r="T23" s="32">
        <f t="shared" si="13"/>
        <v>7.1349000000000011E-4</v>
      </c>
      <c r="U23" s="32">
        <f t="shared" si="13"/>
        <v>5.6373999999999997E-4</v>
      </c>
      <c r="V23" s="32">
        <f t="shared" si="13"/>
        <v>6.1911500000000005E-4</v>
      </c>
      <c r="W23" s="32">
        <f t="shared" si="13"/>
        <v>3.7325499999999996E-4</v>
      </c>
      <c r="X23" s="32">
        <f t="shared" si="13"/>
        <v>4.8571999999999998E-4</v>
      </c>
      <c r="Y23" s="32">
        <f t="shared" si="13"/>
        <v>1.33E-6</v>
      </c>
      <c r="Z23" s="32">
        <f t="shared" si="13"/>
        <v>7.0450000000000003E-6</v>
      </c>
    </row>
    <row r="24" spans="1:28" x14ac:dyDescent="0.25">
      <c r="A24" s="43" t="s">
        <v>74</v>
      </c>
      <c r="B24" s="44">
        <v>0.1</v>
      </c>
      <c r="C24" s="44">
        <v>10</v>
      </c>
      <c r="D24" s="44">
        <f>C24/B24</f>
        <v>100</v>
      </c>
      <c r="E24" s="4" t="s">
        <v>72</v>
      </c>
      <c r="F24" s="4">
        <v>5.6963999999999997</v>
      </c>
      <c r="G24" s="4">
        <v>6.5178000000000003</v>
      </c>
      <c r="H24" s="4">
        <v>5.3179999999999996</v>
      </c>
      <c r="I24" s="4">
        <v>7.2111999999999998</v>
      </c>
      <c r="J24" s="4">
        <v>2.6599999999999999E-2</v>
      </c>
      <c r="K24" s="4">
        <v>8.7999999999999995E-2</v>
      </c>
      <c r="L24" s="5"/>
      <c r="M24" s="31">
        <v>10</v>
      </c>
      <c r="N24" s="30">
        <v>0.5</v>
      </c>
      <c r="O24" s="32">
        <f t="shared" ref="O24:Z26" si="14">((O15/1000)*$M24)/($N24*1000)</f>
        <v>1.2557999999999997E-5</v>
      </c>
      <c r="P24" s="32">
        <f t="shared" si="14"/>
        <v>1.2273999999999998E-5</v>
      </c>
      <c r="Q24" s="32">
        <f t="shared" si="14"/>
        <v>3.3669000000000006E-5</v>
      </c>
      <c r="R24" s="32">
        <f t="shared" si="14"/>
        <v>3.2817000000000001E-5</v>
      </c>
      <c r="S24" s="32">
        <f t="shared" si="14"/>
        <v>6.5199699999999997E-4</v>
      </c>
      <c r="T24" s="32">
        <f t="shared" si="14"/>
        <v>6.4507300000000002E-4</v>
      </c>
      <c r="U24" s="32">
        <f t="shared" si="14"/>
        <v>3.6886800000000001E-4</v>
      </c>
      <c r="V24" s="32">
        <f>((V15/1000)*$M24)/($N24*1000)</f>
        <v>3.7240399999999995E-4</v>
      </c>
      <c r="W24" s="32">
        <f t="shared" si="14"/>
        <v>5.9230000000000007E-5</v>
      </c>
      <c r="X24" s="32">
        <f t="shared" si="14"/>
        <v>5.8647999999999998E-5</v>
      </c>
      <c r="Y24" s="32">
        <f t="shared" si="14"/>
        <v>3.6409999999999995E-6</v>
      </c>
      <c r="Z24" s="32">
        <f t="shared" si="14"/>
        <v>4.9819999999999991E-6</v>
      </c>
    </row>
    <row r="25" spans="1:28" x14ac:dyDescent="0.25">
      <c r="A25" s="43"/>
      <c r="B25" s="45"/>
      <c r="C25" s="45"/>
      <c r="D25" s="45"/>
      <c r="E25" s="4" t="s">
        <v>73</v>
      </c>
      <c r="F25" s="4">
        <v>5.5784000000000002</v>
      </c>
      <c r="G25" s="4">
        <v>5.8644999999999996</v>
      </c>
      <c r="H25" s="4">
        <v>2.1471</v>
      </c>
      <c r="I25" s="4">
        <v>2.5032000000000001</v>
      </c>
      <c r="J25" s="4">
        <v>0</v>
      </c>
      <c r="K25" s="4">
        <v>5.2900000000000003E-2</v>
      </c>
      <c r="L25" s="5"/>
      <c r="M25" s="31">
        <v>10</v>
      </c>
      <c r="N25" s="30">
        <v>1</v>
      </c>
      <c r="O25" s="32">
        <f>((O16/1000)*$M25)/($N25*1000)</f>
        <v>8.3820000000000004E-6</v>
      </c>
      <c r="P25" s="32">
        <f t="shared" si="14"/>
        <v>1.0245000000000001E-5</v>
      </c>
      <c r="Q25" s="32">
        <f t="shared" si="14"/>
        <v>1.4296999999999999E-5</v>
      </c>
      <c r="R25" s="32">
        <f t="shared" si="14"/>
        <v>2.8979499999999999E-5</v>
      </c>
      <c r="S25" s="32">
        <f t="shared" si="14"/>
        <v>4.8046299999999998E-4</v>
      </c>
      <c r="T25" s="32">
        <f t="shared" si="14"/>
        <v>6.5457250000000014E-4</v>
      </c>
      <c r="U25" s="32">
        <f t="shared" si="14"/>
        <v>3.4055300000000006E-4</v>
      </c>
      <c r="V25" s="32">
        <f t="shared" si="14"/>
        <v>3.5500799999999997E-4</v>
      </c>
      <c r="W25" s="32">
        <f t="shared" si="14"/>
        <v>3.9676000000000004E-5</v>
      </c>
      <c r="X25" s="32">
        <f t="shared" si="14"/>
        <v>4.3315000000000008E-5</v>
      </c>
      <c r="Y25" s="32">
        <f t="shared" si="14"/>
        <v>1.742E-6</v>
      </c>
      <c r="Z25" s="32">
        <f t="shared" si="14"/>
        <v>3.4760000000000003E-6</v>
      </c>
    </row>
    <row r="26" spans="1:28" x14ac:dyDescent="0.25">
      <c r="A26" s="43" t="s">
        <v>75</v>
      </c>
      <c r="B26" s="44">
        <v>0.5</v>
      </c>
      <c r="C26" s="44">
        <v>10</v>
      </c>
      <c r="D26" s="44">
        <f>C26/B26</f>
        <v>20</v>
      </c>
      <c r="E26" s="4" t="s">
        <v>72</v>
      </c>
      <c r="F26" s="4">
        <v>18.403700000000001</v>
      </c>
      <c r="G26" s="4">
        <v>18.209499999999998</v>
      </c>
      <c r="H26" s="4">
        <v>3.0842000000000001</v>
      </c>
      <c r="I26" s="4">
        <v>2.9735999999999998</v>
      </c>
      <c r="J26" s="4">
        <v>0.16320000000000001</v>
      </c>
      <c r="K26" s="4">
        <v>0.2545</v>
      </c>
      <c r="L26" s="5"/>
      <c r="M26" s="31">
        <v>10</v>
      </c>
      <c r="N26" s="30">
        <v>5</v>
      </c>
      <c r="O26" s="32">
        <f>((O17/1000)*$M26)/($N26*1000)</f>
        <v>9.0046000000000002E-6</v>
      </c>
      <c r="P26" s="32">
        <f t="shared" si="14"/>
        <v>1.0043799999999999E-5</v>
      </c>
      <c r="Q26" s="32">
        <f t="shared" si="14"/>
        <v>2.5009599999999999E-5</v>
      </c>
      <c r="R26" s="32">
        <f t="shared" si="14"/>
        <v>2.6043399999999999E-5</v>
      </c>
      <c r="S26" s="32">
        <f t="shared" si="14"/>
        <v>5.7906050000000012E-4</v>
      </c>
      <c r="T26" s="32">
        <f t="shared" si="14"/>
        <v>5.8725119999999997E-4</v>
      </c>
      <c r="U26" s="32">
        <f>((U17/1000)*$M26)/($N26*1000)</f>
        <v>2.839715E-4</v>
      </c>
      <c r="V26" s="32">
        <f t="shared" si="14"/>
        <v>2.8420410000000001E-4</v>
      </c>
      <c r="W26" s="32">
        <f t="shared" si="14"/>
        <v>2.54307E-5</v>
      </c>
      <c r="X26" s="32">
        <f t="shared" si="14"/>
        <v>2.7057799999999997E-5</v>
      </c>
      <c r="Y26" s="32">
        <f t="shared" si="14"/>
        <v>5.5105000000000009E-6</v>
      </c>
      <c r="Z26" s="32">
        <f t="shared" si="14"/>
        <v>7.4499999999999998E-6</v>
      </c>
    </row>
    <row r="27" spans="1:28" x14ac:dyDescent="0.25">
      <c r="A27" s="43"/>
      <c r="B27" s="45"/>
      <c r="C27" s="45"/>
      <c r="D27" s="45"/>
      <c r="E27" s="4" t="s">
        <v>73</v>
      </c>
      <c r="F27" s="4">
        <v>18.4831</v>
      </c>
      <c r="G27" s="4">
        <v>19.030899999999999</v>
      </c>
      <c r="H27" s="4">
        <v>2.8388</v>
      </c>
      <c r="I27" s="4">
        <v>2.8912</v>
      </c>
      <c r="J27" s="4">
        <v>0.2009</v>
      </c>
      <c r="K27" s="4">
        <v>0.2437</v>
      </c>
      <c r="L27" s="5"/>
      <c r="M27" s="31">
        <v>15</v>
      </c>
      <c r="N27" s="30">
        <v>10</v>
      </c>
      <c r="O27" s="32">
        <f t="shared" ref="O27:Z27" si="15">((O18/1000)*$M27)/($N27*1000)</f>
        <v>9.4092000000000013E-6</v>
      </c>
      <c r="P27" s="32">
        <f t="shared" si="15"/>
        <v>9.7483499999999996E-6</v>
      </c>
      <c r="Q27" s="32">
        <f t="shared" si="15"/>
        <v>2.4413774999999995E-5</v>
      </c>
      <c r="R27" s="32">
        <f t="shared" si="15"/>
        <v>2.4590099999999997E-5</v>
      </c>
      <c r="S27" s="32">
        <f t="shared" si="15"/>
        <v>5.5873627500000009E-4</v>
      </c>
      <c r="T27" s="32">
        <f t="shared" si="15"/>
        <v>5.6311559999999998E-4</v>
      </c>
      <c r="U27" s="32">
        <f t="shared" si="15"/>
        <v>2.7792157500000002E-4</v>
      </c>
      <c r="V27" s="32">
        <f t="shared" si="15"/>
        <v>2.7948322499999999E-4</v>
      </c>
      <c r="W27" s="32">
        <f t="shared" si="15"/>
        <v>2.253975E-5</v>
      </c>
      <c r="X27" s="32">
        <f t="shared" si="15"/>
        <v>2.6621175000000004E-5</v>
      </c>
      <c r="Y27" s="32">
        <f t="shared" si="15"/>
        <v>5.4192000000000006E-6</v>
      </c>
      <c r="Z27" s="32">
        <f t="shared" si="15"/>
        <v>7.7781749999999994E-6</v>
      </c>
    </row>
    <row r="28" spans="1:28" x14ac:dyDescent="0.25">
      <c r="A28" s="43" t="s">
        <v>77</v>
      </c>
      <c r="B28" s="44">
        <v>1</v>
      </c>
      <c r="C28" s="44">
        <v>10</v>
      </c>
      <c r="D28" s="44">
        <f>C28/B28</f>
        <v>10</v>
      </c>
      <c r="E28" s="4" t="s">
        <v>72</v>
      </c>
      <c r="F28" s="4">
        <v>34.055300000000003</v>
      </c>
      <c r="G28" s="4">
        <v>35.500799999999998</v>
      </c>
      <c r="H28" s="4">
        <v>3.9676</v>
      </c>
      <c r="I28" s="4">
        <v>4.3315000000000001</v>
      </c>
      <c r="J28" s="4">
        <v>0.17419999999999999</v>
      </c>
      <c r="K28" s="4">
        <v>0.34760000000000002</v>
      </c>
      <c r="L28" s="5"/>
      <c r="M28" s="4"/>
      <c r="N28" s="4" t="s">
        <v>83</v>
      </c>
      <c r="O28" s="32">
        <f>AVERAGE(O24:O27)</f>
        <v>9.8384500000000006E-6</v>
      </c>
      <c r="P28" s="32">
        <f>AVERAGE(P24:P27)</f>
        <v>1.05777875E-5</v>
      </c>
      <c r="Q28" s="4">
        <f t="shared" ref="Q28:Y28" si="16">AVERAGE(Q23:Q27)</f>
        <v>2.7619875000000005E-5</v>
      </c>
      <c r="R28" s="4">
        <f t="shared" si="16"/>
        <v>2.9128999999999998E-5</v>
      </c>
      <c r="S28" s="32">
        <f>AVERAGE(S23:S27)</f>
        <v>6.0206635500000005E-4</v>
      </c>
      <c r="T28" s="32">
        <f t="shared" si="16"/>
        <v>6.3270046000000004E-4</v>
      </c>
      <c r="U28" s="32">
        <f>AVERAGE(U23:U27)</f>
        <v>3.6701081500000002E-4</v>
      </c>
      <c r="V28" s="32">
        <f>AVERAGE(V23:V27)</f>
        <v>3.8204286499999998E-4</v>
      </c>
      <c r="W28" s="4">
        <f>AVERAGE(W24:W27)</f>
        <v>3.6719112500000003E-5</v>
      </c>
      <c r="X28" s="4">
        <f>AVERAGE(X24:X27)</f>
        <v>3.8910493749999997E-5</v>
      </c>
      <c r="Y28" s="4">
        <f t="shared" si="16"/>
        <v>3.52854E-6</v>
      </c>
      <c r="Z28" s="32">
        <f>AVERAGE(Z23:Z27)</f>
        <v>6.1462349999999988E-6</v>
      </c>
      <c r="AA28" s="33">
        <f>SUM(O28:Z28)</f>
        <v>2.1462899887500007E-3</v>
      </c>
    </row>
    <row r="29" spans="1:28" x14ac:dyDescent="0.25">
      <c r="A29" s="43"/>
      <c r="B29" s="45"/>
      <c r="C29" s="45"/>
      <c r="D29" s="45"/>
      <c r="E29" s="4" t="s">
        <v>73</v>
      </c>
      <c r="F29" s="4">
        <v>0</v>
      </c>
      <c r="G29" s="4">
        <v>34.213299999999997</v>
      </c>
      <c r="H29" s="4">
        <v>0</v>
      </c>
      <c r="I29" s="4">
        <v>3.9338000000000002</v>
      </c>
      <c r="J29" s="4">
        <v>0.37990000000000002</v>
      </c>
      <c r="K29" s="4">
        <v>0.50939999999999996</v>
      </c>
      <c r="L29" s="5"/>
      <c r="M29" s="4"/>
      <c r="N29" s="4" t="s">
        <v>84</v>
      </c>
      <c r="O29" s="4">
        <f>STDEV(O24:O27)</f>
        <v>1.8616086403967925E-6</v>
      </c>
      <c r="P29" s="4">
        <f>STDEV(P24:P27)</f>
        <v>1.1490566539376254E-6</v>
      </c>
      <c r="Q29" s="4">
        <f t="shared" ref="Q29:Z29" si="17">STDEV(Q23:Q27)</f>
        <v>1.0031636168049808E-5</v>
      </c>
      <c r="R29" s="4">
        <f t="shared" si="17"/>
        <v>3.887210787312673E-6</v>
      </c>
      <c r="S29" s="4">
        <f t="shared" si="17"/>
        <v>9.8404263816660292E-5</v>
      </c>
      <c r="T29" s="4">
        <f t="shared" si="17"/>
        <v>5.9300302758485198E-5</v>
      </c>
      <c r="U29" s="4">
        <f t="shared" si="17"/>
        <v>1.1644554291696772E-4</v>
      </c>
      <c r="V29" s="4">
        <f t="shared" si="17"/>
        <v>1.3885054242887342E-4</v>
      </c>
      <c r="W29" s="4">
        <f>STDEV(W24:W27)</f>
        <v>1.6772654504697772E-5</v>
      </c>
      <c r="X29" s="4">
        <f>STDEV(X24:X27)</f>
        <v>1.5280516273405912E-5</v>
      </c>
      <c r="Y29" s="4">
        <f t="shared" si="17"/>
        <v>1.9710854390411394E-6</v>
      </c>
      <c r="Z29" s="4">
        <f t="shared" si="17"/>
        <v>1.847728873137236E-6</v>
      </c>
    </row>
    <row r="30" spans="1:28" x14ac:dyDescent="0.25">
      <c r="A30" s="43" t="s">
        <v>80</v>
      </c>
      <c r="B30" s="44">
        <v>5</v>
      </c>
      <c r="C30" s="44">
        <v>10</v>
      </c>
      <c r="D30" s="44">
        <f>C30/B30</f>
        <v>2</v>
      </c>
      <c r="E30" s="4" t="s">
        <v>72</v>
      </c>
      <c r="F30" s="4">
        <v>142.1566</v>
      </c>
      <c r="G30" s="4">
        <v>146.4657</v>
      </c>
      <c r="H30" s="4">
        <v>13.383599999999999</v>
      </c>
      <c r="I30" s="4">
        <v>14.9056</v>
      </c>
      <c r="J30" s="4">
        <v>2.8127</v>
      </c>
      <c r="K30" s="4">
        <v>3.8576000000000001</v>
      </c>
      <c r="L30" s="5"/>
    </row>
    <row r="31" spans="1:28" x14ac:dyDescent="0.25">
      <c r="A31" s="43"/>
      <c r="B31" s="45"/>
      <c r="C31" s="45"/>
      <c r="D31" s="45"/>
      <c r="E31" s="4" t="s">
        <v>73</v>
      </c>
      <c r="F31" s="4">
        <v>141.81489999999999</v>
      </c>
      <c r="G31" s="4">
        <v>137.73840000000001</v>
      </c>
      <c r="H31" s="4">
        <v>12.0471</v>
      </c>
      <c r="I31" s="4">
        <v>12.152200000000001</v>
      </c>
      <c r="J31" s="4">
        <v>2.6978</v>
      </c>
      <c r="K31" s="4">
        <v>3.5924</v>
      </c>
      <c r="L31" s="5"/>
      <c r="AA31" s="34">
        <f>AA28</f>
        <v>2.1462899887500007E-3</v>
      </c>
      <c r="AB31" t="s">
        <v>85</v>
      </c>
    </row>
    <row r="32" spans="1:28" x14ac:dyDescent="0.25">
      <c r="A32" s="43" t="s">
        <v>81</v>
      </c>
      <c r="B32" s="44">
        <v>10</v>
      </c>
      <c r="C32" s="44">
        <v>15</v>
      </c>
      <c r="D32" s="44">
        <f>C32/B32</f>
        <v>1.5</v>
      </c>
      <c r="E32" s="4" t="s">
        <v>72</v>
      </c>
      <c r="F32" s="4">
        <v>184.8509</v>
      </c>
      <c r="G32" s="4">
        <v>184.3758</v>
      </c>
      <c r="H32" s="4">
        <v>15.1317</v>
      </c>
      <c r="I32" s="4">
        <v>18.463000000000001</v>
      </c>
      <c r="J32" s="4">
        <v>3.6282999999999999</v>
      </c>
      <c r="K32" s="4">
        <v>4.8465999999999996</v>
      </c>
      <c r="L32" s="5"/>
      <c r="AA32">
        <f>((S18/1000)*M27)/96</f>
        <v>5.8201695312500003E-2</v>
      </c>
      <c r="AB32" t="s">
        <v>86</v>
      </c>
    </row>
    <row r="33" spans="1:12" x14ac:dyDescent="0.25">
      <c r="A33" s="43"/>
      <c r="B33" s="45"/>
      <c r="C33" s="45"/>
      <c r="D33" s="45"/>
      <c r="E33" s="4" t="s">
        <v>73</v>
      </c>
      <c r="F33" s="4">
        <v>185.71119999999999</v>
      </c>
      <c r="G33" s="4">
        <v>188.26849999999999</v>
      </c>
      <c r="H33" s="4">
        <v>14.9213</v>
      </c>
      <c r="I33" s="4">
        <v>17.0319</v>
      </c>
      <c r="J33" s="4">
        <v>3.5973000000000002</v>
      </c>
      <c r="K33" s="4">
        <v>5.5243000000000002</v>
      </c>
      <c r="L33" s="5"/>
    </row>
  </sheetData>
  <mergeCells count="66">
    <mergeCell ref="A30:A31"/>
    <mergeCell ref="B30:B31"/>
    <mergeCell ref="C30:C31"/>
    <mergeCell ref="D30:D31"/>
    <mergeCell ref="A32:A33"/>
    <mergeCell ref="B32:B33"/>
    <mergeCell ref="C32:C33"/>
    <mergeCell ref="D32:D33"/>
    <mergeCell ref="A26:A27"/>
    <mergeCell ref="B26:B27"/>
    <mergeCell ref="C26:C27"/>
    <mergeCell ref="D26:D27"/>
    <mergeCell ref="A28:A29"/>
    <mergeCell ref="B28:B29"/>
    <mergeCell ref="C28:C29"/>
    <mergeCell ref="D28:D29"/>
    <mergeCell ref="Y20:Z20"/>
    <mergeCell ref="A22:A23"/>
    <mergeCell ref="B22:B23"/>
    <mergeCell ref="C22:C23"/>
    <mergeCell ref="D22:D23"/>
    <mergeCell ref="O20:P20"/>
    <mergeCell ref="Q20:R20"/>
    <mergeCell ref="S20:T20"/>
    <mergeCell ref="U20:V20"/>
    <mergeCell ref="W20:X20"/>
    <mergeCell ref="A24:A25"/>
    <mergeCell ref="B24:B25"/>
    <mergeCell ref="C24:C25"/>
    <mergeCell ref="D24:D25"/>
    <mergeCell ref="J20:K20"/>
    <mergeCell ref="H20:I20"/>
    <mergeCell ref="A15:A16"/>
    <mergeCell ref="B15:B16"/>
    <mergeCell ref="C15:C16"/>
    <mergeCell ref="D15:D16"/>
    <mergeCell ref="F20:G20"/>
    <mergeCell ref="S11:T11"/>
    <mergeCell ref="U11:V11"/>
    <mergeCell ref="W11:X11"/>
    <mergeCell ref="Y11:Z11"/>
    <mergeCell ref="A13:A14"/>
    <mergeCell ref="B13:B14"/>
    <mergeCell ref="C13:C14"/>
    <mergeCell ref="D13:D14"/>
    <mergeCell ref="A11:A12"/>
    <mergeCell ref="B11:B12"/>
    <mergeCell ref="C11:C12"/>
    <mergeCell ref="D11:D12"/>
    <mergeCell ref="O11:P11"/>
    <mergeCell ref="Q11:R11"/>
    <mergeCell ref="A7:A8"/>
    <mergeCell ref="B7:B8"/>
    <mergeCell ref="C7:C8"/>
    <mergeCell ref="D7:D8"/>
    <mergeCell ref="A9:A10"/>
    <mergeCell ref="B9:B10"/>
    <mergeCell ref="C9:C10"/>
    <mergeCell ref="D9:D10"/>
    <mergeCell ref="F3:G3"/>
    <mergeCell ref="H3:I3"/>
    <mergeCell ref="J3:K3"/>
    <mergeCell ref="A5:A6"/>
    <mergeCell ref="B5:B6"/>
    <mergeCell ref="C5:C6"/>
    <mergeCell ref="D5:D6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"/>
  <sheetViews>
    <sheetView zoomScale="70" zoomScaleNormal="70" workbookViewId="0">
      <selection activeCell="M18" sqref="M18"/>
    </sheetView>
  </sheetViews>
  <sheetFormatPr defaultRowHeight="15" x14ac:dyDescent="0.25"/>
  <sheetData>
    <row r="1" spans="1:10" x14ac:dyDescent="0.25">
      <c r="A1" t="s">
        <v>57</v>
      </c>
    </row>
    <row r="2" spans="1:10" x14ac:dyDescent="0.25">
      <c r="A2" s="4" t="s">
        <v>64</v>
      </c>
      <c r="B2" s="4" t="s">
        <v>27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</row>
    <row r="3" spans="1:10" x14ac:dyDescent="0.25">
      <c r="A3" s="4" t="s">
        <v>63</v>
      </c>
      <c r="B3" s="4">
        <v>1120.221</v>
      </c>
      <c r="C3" s="4">
        <v>912.46499999999992</v>
      </c>
      <c r="D3" s="4">
        <v>861.88199999999995</v>
      </c>
      <c r="E3" s="4">
        <v>866.85100000000011</v>
      </c>
      <c r="F3" s="4">
        <v>781.43799999999999</v>
      </c>
      <c r="G3" s="4">
        <v>854.87300000000005</v>
      </c>
      <c r="H3" s="4">
        <v>865.43200000000002</v>
      </c>
      <c r="I3" s="4">
        <v>867.07499999999993</v>
      </c>
    </row>
    <row r="4" spans="1:10" x14ac:dyDescent="0.25">
      <c r="A4" s="4" t="s">
        <v>59</v>
      </c>
      <c r="B4" s="4">
        <v>15.565999999999999</v>
      </c>
      <c r="C4" s="4">
        <v>14.170999999999999</v>
      </c>
      <c r="D4" s="4">
        <v>12.382</v>
      </c>
      <c r="E4" s="4">
        <v>224.02699999999999</v>
      </c>
      <c r="F4" s="4">
        <v>309.39499999999998</v>
      </c>
      <c r="G4" s="4">
        <v>329.79199999999997</v>
      </c>
      <c r="H4" s="4">
        <v>428.13899999999995</v>
      </c>
      <c r="I4" s="4">
        <v>444.91399999999999</v>
      </c>
    </row>
    <row r="6" spans="1:10" x14ac:dyDescent="0.25">
      <c r="A6" t="s">
        <v>15</v>
      </c>
    </row>
    <row r="7" spans="1:10" x14ac:dyDescent="0.25">
      <c r="A7" s="4"/>
      <c r="B7" s="4" t="s">
        <v>27</v>
      </c>
      <c r="C7" s="4" t="s">
        <v>17</v>
      </c>
      <c r="D7" s="4" t="s">
        <v>18</v>
      </c>
      <c r="E7" s="4" t="s">
        <v>18</v>
      </c>
      <c r="F7" s="4" t="s">
        <v>19</v>
      </c>
      <c r="G7" s="4" t="s">
        <v>20</v>
      </c>
      <c r="H7" s="4" t="s">
        <v>21</v>
      </c>
      <c r="I7" s="4" t="s">
        <v>22</v>
      </c>
      <c r="J7" s="4" t="s">
        <v>23</v>
      </c>
    </row>
    <row r="8" spans="1:10" x14ac:dyDescent="0.25">
      <c r="A8" s="4">
        <v>1</v>
      </c>
      <c r="B8" s="4">
        <v>1.5</v>
      </c>
      <c r="C8" s="4">
        <v>1.9</v>
      </c>
      <c r="D8" s="4">
        <v>1.8</v>
      </c>
      <c r="E8" s="4">
        <v>2</v>
      </c>
      <c r="F8" s="4">
        <v>2.2000000000000002</v>
      </c>
      <c r="G8" s="4">
        <v>1.9</v>
      </c>
      <c r="H8" s="4">
        <v>1.6</v>
      </c>
      <c r="I8" s="4">
        <v>1.9</v>
      </c>
      <c r="J8" s="4">
        <v>2</v>
      </c>
    </row>
    <row r="9" spans="1:10" x14ac:dyDescent="0.25">
      <c r="A9" s="4">
        <v>2</v>
      </c>
      <c r="B9" s="4">
        <v>7.8</v>
      </c>
      <c r="C9" s="4">
        <v>6.6</v>
      </c>
      <c r="D9" s="4">
        <v>6.2</v>
      </c>
      <c r="E9" s="4">
        <v>6.6</v>
      </c>
      <c r="F9" s="4">
        <v>5.9</v>
      </c>
      <c r="G9" s="4">
        <v>5.4</v>
      </c>
      <c r="H9" s="4">
        <v>4.7</v>
      </c>
      <c r="I9" s="4">
        <v>4.7</v>
      </c>
      <c r="J9" s="4">
        <v>4.5</v>
      </c>
    </row>
    <row r="10" spans="1:10" x14ac:dyDescent="0.25">
      <c r="A10" s="4">
        <v>3</v>
      </c>
      <c r="B10" s="4">
        <v>13.9</v>
      </c>
      <c r="C10" s="4">
        <v>11.8</v>
      </c>
      <c r="D10" s="4">
        <v>10.6</v>
      </c>
      <c r="E10" s="4">
        <v>11.5</v>
      </c>
      <c r="F10" s="4">
        <v>9.6</v>
      </c>
      <c r="G10" s="4">
        <v>8.8000000000000007</v>
      </c>
      <c r="H10" s="4">
        <v>7.6</v>
      </c>
      <c r="I10" s="4">
        <v>7.4</v>
      </c>
      <c r="J10" s="4">
        <v>6.8</v>
      </c>
    </row>
    <row r="11" spans="1:10" x14ac:dyDescent="0.25">
      <c r="A11" s="4">
        <v>4</v>
      </c>
      <c r="B11" s="4">
        <v>19.2</v>
      </c>
      <c r="C11" s="4">
        <v>17.2</v>
      </c>
      <c r="D11" s="4">
        <v>15.2</v>
      </c>
      <c r="E11" s="4">
        <v>16.399999999999999</v>
      </c>
      <c r="F11" s="4">
        <v>13.2</v>
      </c>
      <c r="G11" s="4">
        <v>11.9</v>
      </c>
      <c r="H11" s="4">
        <v>10.5</v>
      </c>
      <c r="I11" s="4">
        <v>10.1</v>
      </c>
      <c r="J11" s="4">
        <v>9.1</v>
      </c>
    </row>
    <row r="12" spans="1:10" x14ac:dyDescent="0.25">
      <c r="A12" s="4">
        <v>5</v>
      </c>
      <c r="B12" s="4">
        <v>25.8</v>
      </c>
      <c r="C12" s="4">
        <v>22.6</v>
      </c>
      <c r="D12" s="4">
        <v>19.899999999999999</v>
      </c>
      <c r="E12" s="4">
        <v>21.4</v>
      </c>
      <c r="F12" s="4">
        <v>16.8</v>
      </c>
      <c r="G12" s="4">
        <v>15.2</v>
      </c>
      <c r="H12" s="4">
        <v>13.4</v>
      </c>
      <c r="I12" s="4">
        <v>12.8</v>
      </c>
      <c r="J12" s="4">
        <v>11.6</v>
      </c>
    </row>
    <row r="13" spans="1:10" x14ac:dyDescent="0.25">
      <c r="A13" s="4">
        <v>6</v>
      </c>
      <c r="B13" s="4">
        <v>1.5</v>
      </c>
      <c r="C13" s="4">
        <v>1.9</v>
      </c>
      <c r="D13" s="4">
        <v>1.9</v>
      </c>
      <c r="E13" s="4">
        <v>2</v>
      </c>
      <c r="F13" s="4">
        <v>2.2000000000000002</v>
      </c>
      <c r="G13" s="4">
        <v>1.9</v>
      </c>
      <c r="H13" s="4">
        <v>1.5</v>
      </c>
      <c r="I13" s="4">
        <v>1.9</v>
      </c>
      <c r="J13" s="4">
        <v>2</v>
      </c>
    </row>
    <row r="14" spans="1:10" x14ac:dyDescent="0.25">
      <c r="A14" s="4">
        <v>7</v>
      </c>
      <c r="B14" s="4">
        <v>7.2</v>
      </c>
      <c r="C14" s="4">
        <v>6.7</v>
      </c>
      <c r="D14" s="4">
        <v>6.2</v>
      </c>
      <c r="E14" s="4">
        <v>6.7</v>
      </c>
      <c r="F14" s="4">
        <v>5.9</v>
      </c>
      <c r="G14" s="4">
        <v>5.4</v>
      </c>
      <c r="H14" s="4">
        <v>4.7</v>
      </c>
      <c r="I14" s="4">
        <v>4.7</v>
      </c>
      <c r="J14" s="4">
        <v>4.5</v>
      </c>
    </row>
    <row r="15" spans="1:10" x14ac:dyDescent="0.25">
      <c r="A15" s="4">
        <v>8</v>
      </c>
      <c r="B15" s="4">
        <v>13.1</v>
      </c>
      <c r="C15" s="4">
        <v>11.7</v>
      </c>
      <c r="D15" s="4">
        <v>10.6</v>
      </c>
      <c r="E15" s="4">
        <v>11.4</v>
      </c>
      <c r="F15" s="4">
        <v>9.6</v>
      </c>
      <c r="G15" s="4">
        <v>8.8000000000000007</v>
      </c>
      <c r="H15" s="4">
        <v>7.6</v>
      </c>
      <c r="I15" s="4">
        <v>7.4</v>
      </c>
      <c r="J15" s="4">
        <v>6.8</v>
      </c>
    </row>
    <row r="16" spans="1:10" x14ac:dyDescent="0.25">
      <c r="A16" s="4">
        <v>9</v>
      </c>
      <c r="B16" s="4">
        <v>19.600000000000001</v>
      </c>
      <c r="C16" s="4">
        <v>17.2</v>
      </c>
      <c r="D16" s="4">
        <v>15.3</v>
      </c>
      <c r="E16" s="4">
        <v>16.5</v>
      </c>
      <c r="F16" s="4">
        <v>13.3</v>
      </c>
      <c r="G16" s="4">
        <v>12.1</v>
      </c>
      <c r="H16" s="4">
        <v>10.5</v>
      </c>
      <c r="I16" s="4">
        <v>10.199999999999999</v>
      </c>
      <c r="J16" s="4">
        <v>9.4</v>
      </c>
    </row>
    <row r="17" spans="1:10" x14ac:dyDescent="0.25">
      <c r="A17" s="4">
        <v>10</v>
      </c>
      <c r="B17" s="4">
        <v>25.7</v>
      </c>
      <c r="C17" s="4">
        <v>22.6</v>
      </c>
      <c r="D17" s="4">
        <v>19.8</v>
      </c>
      <c r="E17" s="4">
        <v>21.3</v>
      </c>
      <c r="F17" s="4">
        <v>16.8</v>
      </c>
      <c r="G17" s="4">
        <v>15.2</v>
      </c>
      <c r="H17" s="4">
        <v>13.5</v>
      </c>
      <c r="I17" s="4">
        <v>12.9</v>
      </c>
      <c r="J17" s="4">
        <v>11.9</v>
      </c>
    </row>
    <row r="18" spans="1:10" x14ac:dyDescent="0.25">
      <c r="A18" s="4" t="s">
        <v>55</v>
      </c>
      <c r="B18" s="4">
        <v>29.8</v>
      </c>
      <c r="C18" s="4">
        <v>25.7</v>
      </c>
      <c r="D18" s="4">
        <v>22.9</v>
      </c>
      <c r="E18" s="4">
        <v>24.6</v>
      </c>
      <c r="F18" s="4">
        <v>19.600000000000001</v>
      </c>
      <c r="G18" s="4">
        <v>17.8</v>
      </c>
      <c r="H18" s="4">
        <v>15.7</v>
      </c>
      <c r="I18" s="4">
        <v>15</v>
      </c>
      <c r="J18" s="4">
        <v>13.8</v>
      </c>
    </row>
    <row r="19" spans="1:10" x14ac:dyDescent="0.25">
      <c r="A19" s="4" t="s">
        <v>56</v>
      </c>
      <c r="B19" s="4">
        <v>25</v>
      </c>
      <c r="C19" s="4">
        <v>23</v>
      </c>
      <c r="D19" s="4">
        <v>23</v>
      </c>
      <c r="E19" s="4">
        <v>25</v>
      </c>
      <c r="F19" s="4">
        <v>25</v>
      </c>
      <c r="G19" s="4">
        <v>25</v>
      </c>
      <c r="H19" s="4">
        <v>25</v>
      </c>
      <c r="I19" s="4">
        <v>25</v>
      </c>
      <c r="J19" s="4">
        <v>25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1"/>
  <sheetViews>
    <sheetView zoomScale="70" zoomScaleNormal="70" workbookViewId="0">
      <selection activeCell="B2" sqref="B2:I2"/>
    </sheetView>
  </sheetViews>
  <sheetFormatPr defaultRowHeight="15" x14ac:dyDescent="0.25"/>
  <sheetData>
    <row r="1" spans="1:9" x14ac:dyDescent="0.25">
      <c r="A1" t="s">
        <v>57</v>
      </c>
    </row>
    <row r="2" spans="1:9" x14ac:dyDescent="0.25">
      <c r="A2" s="4" t="s">
        <v>64</v>
      </c>
      <c r="B2" s="4" t="s">
        <v>27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</row>
    <row r="3" spans="1:9" x14ac:dyDescent="0.25">
      <c r="A3" s="4" t="s">
        <v>58</v>
      </c>
      <c r="B3" s="4">
        <v>1096.0709999999999</v>
      </c>
      <c r="C3" s="4">
        <v>910.56299999999987</v>
      </c>
      <c r="D3" s="4">
        <v>886.63599999999997</v>
      </c>
      <c r="E3" s="4">
        <v>870.29099999999994</v>
      </c>
      <c r="F3" s="4">
        <v>882.03100000000006</v>
      </c>
      <c r="G3" s="4">
        <v>871.44800000000009</v>
      </c>
      <c r="H3" s="4">
        <v>870.01400000000001</v>
      </c>
      <c r="I3" s="4">
        <v>850.75400000000002</v>
      </c>
    </row>
    <row r="4" spans="1:9" x14ac:dyDescent="0.25">
      <c r="A4" s="4" t="s">
        <v>59</v>
      </c>
      <c r="B4" s="4">
        <v>19.821999999999999</v>
      </c>
      <c r="C4" s="4">
        <v>12.894000000000002</v>
      </c>
      <c r="D4" s="4">
        <v>16.742999999999999</v>
      </c>
      <c r="E4" s="4">
        <v>378.49800000000005</v>
      </c>
      <c r="F4" s="4">
        <v>377.21200000000005</v>
      </c>
      <c r="G4" s="4">
        <v>500.11899999999997</v>
      </c>
      <c r="H4" s="4">
        <v>624.81299999999999</v>
      </c>
      <c r="I4" s="4">
        <v>623.60599999999999</v>
      </c>
    </row>
    <row r="6" spans="1:9" x14ac:dyDescent="0.25">
      <c r="A6" t="s">
        <v>15</v>
      </c>
    </row>
    <row r="7" spans="1:9" x14ac:dyDescent="0.25">
      <c r="A7" s="4"/>
      <c r="B7" s="4" t="s">
        <v>27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22</v>
      </c>
      <c r="I7" s="4" t="s">
        <v>23</v>
      </c>
    </row>
    <row r="8" spans="1:9" x14ac:dyDescent="0.25">
      <c r="A8" s="4">
        <v>1</v>
      </c>
      <c r="B8" s="4">
        <v>2.2999999999999998</v>
      </c>
      <c r="C8" s="4">
        <v>2.4</v>
      </c>
      <c r="D8" s="4">
        <v>2.5</v>
      </c>
      <c r="E8" s="4">
        <v>2.6</v>
      </c>
      <c r="F8" s="4">
        <v>2.4</v>
      </c>
      <c r="G8" s="4">
        <v>2.2000000000000002</v>
      </c>
      <c r="H8" s="4">
        <v>2.5</v>
      </c>
      <c r="I8" s="4">
        <v>2.5</v>
      </c>
    </row>
    <row r="9" spans="1:9" x14ac:dyDescent="0.25">
      <c r="A9" s="4">
        <v>2</v>
      </c>
      <c r="B9" s="4">
        <v>31</v>
      </c>
      <c r="C9" s="4">
        <v>28.2</v>
      </c>
      <c r="D9" s="4">
        <v>26.4</v>
      </c>
      <c r="E9" s="4">
        <v>22.4</v>
      </c>
      <c r="F9" s="4">
        <v>20.100000000000001</v>
      </c>
      <c r="G9" s="4">
        <v>17.899999999999999</v>
      </c>
      <c r="H9" s="4">
        <v>16.5</v>
      </c>
      <c r="I9" s="4">
        <v>14.9</v>
      </c>
    </row>
    <row r="10" spans="1:9" x14ac:dyDescent="0.25">
      <c r="A10" s="4" t="s">
        <v>55</v>
      </c>
      <c r="B10" s="4">
        <v>34.799999999999997</v>
      </c>
      <c r="C10" s="4">
        <v>31</v>
      </c>
      <c r="D10" s="4">
        <v>29.4</v>
      </c>
      <c r="E10" s="4">
        <v>25.2</v>
      </c>
      <c r="F10" s="4">
        <v>22.6</v>
      </c>
      <c r="G10" s="4">
        <v>20.399999999999999</v>
      </c>
      <c r="H10" s="4">
        <v>18.8</v>
      </c>
      <c r="I10" s="4">
        <v>17</v>
      </c>
    </row>
    <row r="11" spans="1:9" x14ac:dyDescent="0.25">
      <c r="A11" s="4" t="s">
        <v>56</v>
      </c>
      <c r="B11" s="4">
        <v>25</v>
      </c>
      <c r="C11" s="4">
        <v>23</v>
      </c>
      <c r="D11" s="4">
        <v>25</v>
      </c>
      <c r="E11" s="4">
        <v>24</v>
      </c>
      <c r="F11" s="4">
        <v>24</v>
      </c>
      <c r="G11" s="4">
        <v>24</v>
      </c>
      <c r="H11" s="4">
        <v>24</v>
      </c>
      <c r="I11" s="4">
        <v>24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9"/>
  <sheetViews>
    <sheetView zoomScale="70" zoomScaleNormal="70" workbookViewId="0">
      <selection activeCell="B2" sqref="B2:K2"/>
    </sheetView>
  </sheetViews>
  <sheetFormatPr defaultRowHeight="15" x14ac:dyDescent="0.25"/>
  <sheetData>
    <row r="1" spans="1:11" x14ac:dyDescent="0.25">
      <c r="A1" t="s">
        <v>57</v>
      </c>
    </row>
    <row r="2" spans="1:11" x14ac:dyDescent="0.25">
      <c r="A2" s="4" t="s">
        <v>64</v>
      </c>
      <c r="B2" s="4" t="s">
        <v>27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</row>
    <row r="3" spans="1:11" x14ac:dyDescent="0.25">
      <c r="A3" s="4" t="s">
        <v>58</v>
      </c>
      <c r="B3" s="4">
        <v>1098.0830000000001</v>
      </c>
      <c r="C3" s="4">
        <v>934.30799999999999</v>
      </c>
      <c r="D3" s="4">
        <v>891.726</v>
      </c>
      <c r="E3" s="4">
        <v>916.25299999999993</v>
      </c>
      <c r="F3" s="4">
        <v>937.74600000000009</v>
      </c>
      <c r="G3" s="4">
        <v>928.95399999999995</v>
      </c>
      <c r="H3" s="4">
        <v>914.62</v>
      </c>
      <c r="I3" s="4">
        <v>926.12799999999993</v>
      </c>
      <c r="J3" s="4">
        <v>918.298</v>
      </c>
      <c r="K3" s="4">
        <v>935.22</v>
      </c>
    </row>
    <row r="4" spans="1:11" x14ac:dyDescent="0.25">
      <c r="A4" s="4" t="s">
        <v>59</v>
      </c>
      <c r="B4" s="4">
        <v>13.482000000000001</v>
      </c>
      <c r="C4" s="4">
        <v>13.669</v>
      </c>
      <c r="D4" s="4">
        <v>17.564999999999998</v>
      </c>
      <c r="E4" s="4">
        <v>186.33600000000001</v>
      </c>
      <c r="F4" s="4">
        <v>202.35</v>
      </c>
      <c r="G4" s="4">
        <v>319.39800000000002</v>
      </c>
      <c r="H4" s="4">
        <v>336.166</v>
      </c>
      <c r="I4" s="4">
        <v>410.154</v>
      </c>
      <c r="J4" s="4">
        <v>494.41800000000001</v>
      </c>
      <c r="K4" s="4">
        <v>555.12599999999998</v>
      </c>
    </row>
    <row r="6" spans="1:11" x14ac:dyDescent="0.25">
      <c r="A6" t="s">
        <v>15</v>
      </c>
    </row>
    <row r="7" spans="1:11" x14ac:dyDescent="0.25">
      <c r="A7" s="4"/>
      <c r="B7" s="4" t="s">
        <v>27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22</v>
      </c>
      <c r="I7" s="4" t="s">
        <v>23</v>
      </c>
      <c r="J7" s="4" t="s">
        <v>24</v>
      </c>
      <c r="K7" s="4" t="s">
        <v>25</v>
      </c>
    </row>
    <row r="8" spans="1:11" x14ac:dyDescent="0.25">
      <c r="A8" s="4">
        <v>1</v>
      </c>
      <c r="B8" s="4">
        <v>5.7</v>
      </c>
      <c r="C8" s="4">
        <v>3.6</v>
      </c>
      <c r="D8" s="4">
        <v>3.3</v>
      </c>
      <c r="E8" s="4">
        <v>2.5</v>
      </c>
      <c r="F8" s="4">
        <v>2.2999999999999998</v>
      </c>
      <c r="G8" s="4">
        <v>2.2000000000000002</v>
      </c>
      <c r="H8" s="4">
        <v>2.2999999999999998</v>
      </c>
      <c r="I8" s="4">
        <v>2.2999999999999998</v>
      </c>
      <c r="J8" s="4">
        <v>2.2999999999999998</v>
      </c>
      <c r="K8" s="4">
        <v>2.2999999999999998</v>
      </c>
    </row>
    <row r="9" spans="1:11" x14ac:dyDescent="0.25">
      <c r="A9" s="4">
        <v>2</v>
      </c>
      <c r="B9" s="4">
        <v>11.7</v>
      </c>
      <c r="C9" s="4">
        <v>9.4</v>
      </c>
      <c r="D9" s="4">
        <v>8.6999999999999993</v>
      </c>
      <c r="E9" s="4">
        <v>7.4</v>
      </c>
      <c r="F9" s="4">
        <v>7.1</v>
      </c>
      <c r="G9" s="4">
        <v>6.9</v>
      </c>
      <c r="H9" s="4">
        <v>6.9</v>
      </c>
      <c r="I9" s="4">
        <v>6.9</v>
      </c>
      <c r="J9" s="4">
        <v>6.7</v>
      </c>
      <c r="K9" s="4"/>
    </row>
    <row r="10" spans="1:11" x14ac:dyDescent="0.25">
      <c r="A10" s="4">
        <v>3</v>
      </c>
      <c r="B10" s="4">
        <v>20.3</v>
      </c>
      <c r="C10" s="4">
        <v>18</v>
      </c>
      <c r="D10" s="4">
        <v>16.600000000000001</v>
      </c>
      <c r="E10" s="4">
        <v>14.2</v>
      </c>
      <c r="F10" s="4">
        <v>13.6</v>
      </c>
      <c r="G10" s="4">
        <v>13.1</v>
      </c>
      <c r="H10" s="4">
        <v>12.7</v>
      </c>
      <c r="I10" s="4">
        <v>12.5</v>
      </c>
      <c r="J10" s="4">
        <v>12.1</v>
      </c>
      <c r="K10" s="4"/>
    </row>
    <row r="11" spans="1:11" x14ac:dyDescent="0.25">
      <c r="A11" s="4">
        <v>4</v>
      </c>
      <c r="B11" s="4">
        <v>29</v>
      </c>
      <c r="C11" s="4">
        <v>26.3</v>
      </c>
      <c r="D11" s="4">
        <v>24.1</v>
      </c>
      <c r="E11" s="4">
        <v>20.6</v>
      </c>
      <c r="F11" s="4">
        <v>19.600000000000001</v>
      </c>
      <c r="G11" s="4">
        <v>18.899999999999999</v>
      </c>
      <c r="H11" s="4">
        <v>18.100000000000001</v>
      </c>
      <c r="I11" s="4">
        <v>17.8</v>
      </c>
      <c r="J11" s="4">
        <v>17</v>
      </c>
      <c r="K11" s="4"/>
    </row>
    <row r="12" spans="1:11" x14ac:dyDescent="0.25">
      <c r="A12" s="4">
        <v>5</v>
      </c>
      <c r="B12" s="4">
        <v>36.1</v>
      </c>
      <c r="C12" s="4">
        <v>3</v>
      </c>
      <c r="D12" s="4">
        <v>31.5</v>
      </c>
      <c r="E12" s="4">
        <v>26.4</v>
      </c>
      <c r="F12" s="4">
        <v>25.1</v>
      </c>
      <c r="G12" s="4">
        <v>23.9</v>
      </c>
      <c r="H12" s="4">
        <v>22.9</v>
      </c>
      <c r="I12" s="4">
        <v>22.4</v>
      </c>
      <c r="J12" s="4">
        <v>21.5</v>
      </c>
      <c r="K12" s="4"/>
    </row>
    <row r="13" spans="1:11" x14ac:dyDescent="0.25">
      <c r="A13" s="4">
        <v>6</v>
      </c>
      <c r="B13" s="4">
        <v>5.7</v>
      </c>
      <c r="C13" s="4">
        <v>3.6</v>
      </c>
      <c r="D13" s="4">
        <v>3.3</v>
      </c>
      <c r="E13" s="4">
        <v>2.5</v>
      </c>
      <c r="F13" s="4">
        <v>2.2999999999999998</v>
      </c>
      <c r="G13" s="4">
        <v>2.2000000000000002</v>
      </c>
      <c r="H13" s="4">
        <v>2.2999999999999998</v>
      </c>
      <c r="I13" s="4">
        <v>2.2999999999999998</v>
      </c>
      <c r="J13" s="4">
        <v>2.2999999999999998</v>
      </c>
      <c r="K13" s="4"/>
    </row>
    <row r="14" spans="1:11" x14ac:dyDescent="0.25">
      <c r="A14" s="4">
        <v>7</v>
      </c>
      <c r="B14" s="4">
        <v>11.7</v>
      </c>
      <c r="C14" s="4">
        <v>9.5</v>
      </c>
      <c r="D14" s="4">
        <v>8.8000000000000007</v>
      </c>
      <c r="E14" s="4">
        <v>7.4</v>
      </c>
      <c r="F14" s="4">
        <v>7.2</v>
      </c>
      <c r="G14" s="4">
        <v>7</v>
      </c>
      <c r="H14" s="4">
        <v>6.9</v>
      </c>
      <c r="I14" s="4">
        <v>6.9</v>
      </c>
      <c r="J14" s="4">
        <v>6.7</v>
      </c>
      <c r="K14" s="4"/>
    </row>
    <row r="15" spans="1:11" x14ac:dyDescent="0.25">
      <c r="A15" s="4">
        <v>8</v>
      </c>
      <c r="B15" s="4">
        <v>20.6</v>
      </c>
      <c r="C15" s="4">
        <v>18.100000000000001</v>
      </c>
      <c r="D15" s="4">
        <v>16.600000000000001</v>
      </c>
      <c r="E15" s="4">
        <v>14.2</v>
      </c>
      <c r="F15" s="4">
        <v>13.6</v>
      </c>
      <c r="G15" s="4">
        <v>13.1</v>
      </c>
      <c r="H15" s="4">
        <v>12.7</v>
      </c>
      <c r="I15" s="4">
        <v>12.5</v>
      </c>
      <c r="J15" s="4">
        <v>12.1</v>
      </c>
      <c r="K15" s="4"/>
    </row>
    <row r="16" spans="1:11" x14ac:dyDescent="0.25">
      <c r="A16" s="4">
        <v>9</v>
      </c>
      <c r="B16" s="4">
        <v>29.1</v>
      </c>
      <c r="C16" s="4">
        <v>26.6</v>
      </c>
      <c r="D16" s="4">
        <v>14.5</v>
      </c>
      <c r="E16" s="4">
        <v>10.7</v>
      </c>
      <c r="F16" s="4">
        <v>19.7</v>
      </c>
      <c r="G16" s="4">
        <v>18.899999999999999</v>
      </c>
      <c r="H16" s="4">
        <v>18.2</v>
      </c>
      <c r="I16" s="4">
        <v>17.8</v>
      </c>
      <c r="J16" s="4">
        <v>17.100000000000001</v>
      </c>
      <c r="K16" s="4"/>
    </row>
    <row r="17" spans="1:11" x14ac:dyDescent="0.25">
      <c r="A17" s="4">
        <v>10</v>
      </c>
      <c r="B17" s="4">
        <v>36</v>
      </c>
      <c r="C17" s="4">
        <v>33.6</v>
      </c>
      <c r="D17" s="4">
        <v>31.2</v>
      </c>
      <c r="E17" s="4">
        <v>26.3</v>
      </c>
      <c r="F17" s="4">
        <v>24.9</v>
      </c>
      <c r="G17" s="4">
        <v>23.8</v>
      </c>
      <c r="H17" s="4">
        <v>22.8</v>
      </c>
      <c r="I17" s="4">
        <v>22.3</v>
      </c>
      <c r="J17" s="4">
        <v>21.4</v>
      </c>
      <c r="K17" s="4">
        <v>17.8</v>
      </c>
    </row>
    <row r="18" spans="1:11" x14ac:dyDescent="0.25">
      <c r="A18" s="4" t="s">
        <v>55</v>
      </c>
      <c r="B18" s="4">
        <v>40.9</v>
      </c>
      <c r="C18" s="4">
        <v>37.4</v>
      </c>
      <c r="D18" s="4">
        <v>34.799999999999997</v>
      </c>
      <c r="E18" s="4">
        <v>29.3</v>
      </c>
      <c r="F18" s="4">
        <v>27.7</v>
      </c>
      <c r="G18" s="4">
        <v>26.4</v>
      </c>
      <c r="H18" s="4">
        <v>25.3</v>
      </c>
      <c r="I18" s="4">
        <v>24.5</v>
      </c>
      <c r="J18" s="4">
        <v>23.5</v>
      </c>
      <c r="K18" s="4">
        <v>19.600000000000001</v>
      </c>
    </row>
    <row r="19" spans="1:11" x14ac:dyDescent="0.25">
      <c r="A19" s="4" t="s">
        <v>56</v>
      </c>
      <c r="B19" s="4">
        <v>24</v>
      </c>
      <c r="C19" s="4">
        <v>24</v>
      </c>
      <c r="D19" s="4">
        <v>25</v>
      </c>
      <c r="E19" s="4">
        <v>25</v>
      </c>
      <c r="F19" s="4">
        <v>25</v>
      </c>
      <c r="G19" s="4">
        <v>26</v>
      </c>
      <c r="H19" s="4">
        <v>25</v>
      </c>
      <c r="I19" s="4">
        <v>26</v>
      </c>
      <c r="J19" s="4">
        <v>27</v>
      </c>
      <c r="K19" s="4">
        <v>25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"/>
  <sheetViews>
    <sheetView workbookViewId="0">
      <selection activeCell="B2" sqref="B2:K2"/>
    </sheetView>
  </sheetViews>
  <sheetFormatPr defaultRowHeight="15" x14ac:dyDescent="0.25"/>
  <sheetData>
    <row r="1" spans="1:11" x14ac:dyDescent="0.25">
      <c r="A1" t="s">
        <v>57</v>
      </c>
    </row>
    <row r="2" spans="1:11" x14ac:dyDescent="0.25">
      <c r="A2" s="4" t="s">
        <v>64</v>
      </c>
      <c r="B2" s="4" t="s">
        <v>27</v>
      </c>
      <c r="C2" s="4" t="s">
        <v>17</v>
      </c>
      <c r="D2" s="4" t="s">
        <v>18</v>
      </c>
      <c r="E2" s="4" t="s">
        <v>19</v>
      </c>
      <c r="F2" s="4" t="s">
        <v>20</v>
      </c>
      <c r="G2" s="4" t="s">
        <v>21</v>
      </c>
      <c r="H2" s="4" t="s">
        <v>22</v>
      </c>
      <c r="I2" s="4" t="s">
        <v>23</v>
      </c>
      <c r="J2" s="4" t="s">
        <v>24</v>
      </c>
      <c r="K2" s="4" t="s">
        <v>25</v>
      </c>
    </row>
    <row r="3" spans="1:11" x14ac:dyDescent="0.25">
      <c r="A3" s="4" t="s">
        <v>58</v>
      </c>
      <c r="B3" s="4">
        <v>1112.883</v>
      </c>
      <c r="C3" s="4">
        <v>950.69399999999996</v>
      </c>
      <c r="D3" s="4">
        <v>914.09999999999991</v>
      </c>
      <c r="E3" s="4">
        <v>914.14800000000002</v>
      </c>
      <c r="F3" s="4">
        <v>901.27</v>
      </c>
      <c r="G3" s="4">
        <v>901.76100000000008</v>
      </c>
      <c r="H3" s="4">
        <v>882.33</v>
      </c>
      <c r="I3" s="4">
        <v>875.81100000000004</v>
      </c>
      <c r="J3" s="4">
        <v>864.01499999999999</v>
      </c>
      <c r="K3" s="4">
        <v>870.41</v>
      </c>
    </row>
    <row r="4" spans="1:11" x14ac:dyDescent="0.25">
      <c r="A4" s="4" t="s">
        <v>59</v>
      </c>
      <c r="B4" s="4">
        <v>18.939</v>
      </c>
      <c r="C4" s="4">
        <v>29</v>
      </c>
      <c r="D4" s="4">
        <v>0</v>
      </c>
      <c r="E4" s="4">
        <v>278.32799999999997</v>
      </c>
      <c r="F4" s="4">
        <v>387.05199999999996</v>
      </c>
      <c r="G4" s="4">
        <v>472.00099999999998</v>
      </c>
      <c r="H4" s="4">
        <v>582.976</v>
      </c>
      <c r="I4" s="4">
        <v>691.56299999999999</v>
      </c>
      <c r="J4" s="4">
        <v>799.87700000000007</v>
      </c>
      <c r="K4" s="4">
        <v>946.88999999999987</v>
      </c>
    </row>
    <row r="6" spans="1:11" x14ac:dyDescent="0.25">
      <c r="A6" t="s">
        <v>15</v>
      </c>
    </row>
    <row r="7" spans="1:11" x14ac:dyDescent="0.25">
      <c r="A7" s="4"/>
      <c r="B7" s="4" t="s">
        <v>27</v>
      </c>
      <c r="C7" s="4" t="s">
        <v>17</v>
      </c>
      <c r="D7" s="4" t="s">
        <v>18</v>
      </c>
      <c r="E7" s="4" t="s">
        <v>19</v>
      </c>
      <c r="F7" s="4" t="s">
        <v>20</v>
      </c>
      <c r="G7" s="4" t="s">
        <v>21</v>
      </c>
      <c r="H7" s="4" t="s">
        <v>22</v>
      </c>
      <c r="I7" s="4" t="s">
        <v>23</v>
      </c>
      <c r="J7" s="4" t="s">
        <v>24</v>
      </c>
      <c r="K7" s="4" t="s">
        <v>25</v>
      </c>
    </row>
    <row r="8" spans="1:11" x14ac:dyDescent="0.25">
      <c r="A8" s="4">
        <v>1</v>
      </c>
      <c r="B8" s="4">
        <v>1.6</v>
      </c>
      <c r="C8" s="4">
        <v>2.2999999999999998</v>
      </c>
      <c r="D8" s="4">
        <v>2.2000000000000002</v>
      </c>
      <c r="E8" s="4">
        <v>2.1</v>
      </c>
      <c r="F8" s="4">
        <v>1.7</v>
      </c>
      <c r="G8" s="4">
        <v>1.7</v>
      </c>
      <c r="H8" s="4">
        <v>2.1</v>
      </c>
      <c r="I8" s="4">
        <v>2.1</v>
      </c>
      <c r="J8" s="4">
        <v>2</v>
      </c>
      <c r="K8" s="4">
        <v>2.1</v>
      </c>
    </row>
    <row r="9" spans="1:11" x14ac:dyDescent="0.25">
      <c r="A9" s="4">
        <v>2</v>
      </c>
      <c r="B9" s="4">
        <v>36</v>
      </c>
      <c r="C9" s="4">
        <v>34.200000000000003</v>
      </c>
      <c r="D9" s="4">
        <v>32.1</v>
      </c>
      <c r="E9" s="4">
        <v>26.7</v>
      </c>
      <c r="F9" s="4">
        <v>25.8</v>
      </c>
      <c r="G9" s="4">
        <v>24.9</v>
      </c>
      <c r="H9" s="4">
        <v>23.8</v>
      </c>
      <c r="I9" s="4">
        <v>22.6</v>
      </c>
      <c r="J9" s="4">
        <v>21.3</v>
      </c>
      <c r="K9" s="4">
        <v>19.2</v>
      </c>
    </row>
    <row r="10" spans="1:11" x14ac:dyDescent="0.25">
      <c r="A10" s="4" t="s">
        <v>55</v>
      </c>
      <c r="B10" s="4">
        <v>39.700000000000003</v>
      </c>
      <c r="C10" s="4">
        <v>37.6</v>
      </c>
      <c r="D10" s="4">
        <v>35</v>
      </c>
      <c r="E10" s="4">
        <v>29.4</v>
      </c>
      <c r="F10" s="4">
        <v>28.3</v>
      </c>
      <c r="G10" s="4">
        <v>27.3</v>
      </c>
      <c r="H10" s="4">
        <v>26.1</v>
      </c>
      <c r="I10" s="4">
        <v>24.8</v>
      </c>
      <c r="J10" s="4">
        <v>23.5</v>
      </c>
      <c r="K10" s="4">
        <v>20.7</v>
      </c>
    </row>
    <row r="11" spans="1:11" x14ac:dyDescent="0.25">
      <c r="A11" s="4" t="s">
        <v>56</v>
      </c>
      <c r="B11" s="4">
        <v>25</v>
      </c>
      <c r="C11" s="4">
        <v>23</v>
      </c>
      <c r="D11" s="4">
        <v>25</v>
      </c>
      <c r="E11" s="4">
        <v>24</v>
      </c>
      <c r="F11" s="4">
        <v>23</v>
      </c>
      <c r="G11" s="4">
        <v>24</v>
      </c>
      <c r="H11" s="4">
        <v>23</v>
      </c>
      <c r="I11" s="4">
        <v>23</v>
      </c>
      <c r="J11" s="4">
        <v>24</v>
      </c>
      <c r="K11" s="4">
        <v>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3"/>
  <sheetViews>
    <sheetView workbookViewId="0">
      <selection activeCell="F19" sqref="F19"/>
    </sheetView>
  </sheetViews>
  <sheetFormatPr defaultRowHeight="15" x14ac:dyDescent="0.25"/>
  <sheetData>
    <row r="2" spans="1:12" x14ac:dyDescent="0.25">
      <c r="A2" t="s">
        <v>57</v>
      </c>
    </row>
    <row r="3" spans="1:12" x14ac:dyDescent="0.25">
      <c r="A3" s="4" t="s">
        <v>64</v>
      </c>
      <c r="B3" s="4" t="s">
        <v>27</v>
      </c>
      <c r="C3" s="4" t="s">
        <v>17</v>
      </c>
      <c r="D3" s="4" t="s">
        <v>18</v>
      </c>
      <c r="E3" s="4" t="s">
        <v>19</v>
      </c>
      <c r="F3" s="4" t="s">
        <v>20</v>
      </c>
      <c r="G3" s="4" t="s">
        <v>21</v>
      </c>
      <c r="H3" s="4" t="s">
        <v>22</v>
      </c>
      <c r="I3" s="4" t="s">
        <v>23</v>
      </c>
      <c r="J3" s="4" t="s">
        <v>24</v>
      </c>
      <c r="K3" s="4" t="s">
        <v>25</v>
      </c>
      <c r="L3" s="4" t="s">
        <v>26</v>
      </c>
    </row>
    <row r="4" spans="1:12" x14ac:dyDescent="0.25">
      <c r="A4" s="4" t="s">
        <v>58</v>
      </c>
      <c r="B4" s="4">
        <v>1115.9721999999999</v>
      </c>
      <c r="C4" s="4">
        <v>983.42079999999999</v>
      </c>
      <c r="D4" s="4">
        <v>947.78089999999997</v>
      </c>
      <c r="E4" s="4">
        <v>895.94970000000001</v>
      </c>
      <c r="F4" s="4">
        <v>909.10969999999998</v>
      </c>
      <c r="G4" s="4">
        <v>893.99919999999997</v>
      </c>
      <c r="H4" s="4">
        <v>910.99360000000001</v>
      </c>
      <c r="I4" s="4">
        <v>913.29600000000005</v>
      </c>
      <c r="J4" s="4">
        <v>908.54229999999995</v>
      </c>
      <c r="K4" s="4">
        <v>913.52829999999994</v>
      </c>
      <c r="L4" s="4">
        <v>936.83889999999997</v>
      </c>
    </row>
    <row r="5" spans="1:12" x14ac:dyDescent="0.25">
      <c r="A5" s="4" t="s">
        <v>59</v>
      </c>
      <c r="B5" s="4">
        <v>28.383500000000002</v>
      </c>
      <c r="C5" s="4">
        <v>25.0154</v>
      </c>
      <c r="D5" s="4">
        <v>22.225999999999999</v>
      </c>
      <c r="E5" s="4">
        <v>19.444400000000002</v>
      </c>
      <c r="F5" s="4">
        <v>2.6545000000000001</v>
      </c>
      <c r="G5" s="4">
        <v>8.3442000000000007</v>
      </c>
      <c r="H5" s="4">
        <v>29.889199999999999</v>
      </c>
      <c r="I5" s="4">
        <v>106.7218</v>
      </c>
      <c r="J5" s="4">
        <v>143.27629999999999</v>
      </c>
      <c r="K5" s="4">
        <v>212.46879999999999</v>
      </c>
      <c r="L5" s="4">
        <v>252.76310000000001</v>
      </c>
    </row>
    <row r="7" spans="1:12" x14ac:dyDescent="0.25">
      <c r="A7" t="s">
        <v>15</v>
      </c>
    </row>
    <row r="8" spans="1:12" x14ac:dyDescent="0.25">
      <c r="A8" s="4"/>
      <c r="B8" s="4" t="s">
        <v>27</v>
      </c>
      <c r="C8" s="4" t="s">
        <v>17</v>
      </c>
      <c r="D8" s="4" t="s">
        <v>18</v>
      </c>
      <c r="E8" s="4" t="s">
        <v>19</v>
      </c>
      <c r="F8" s="4" t="s">
        <v>20</v>
      </c>
      <c r="G8" s="4" t="s">
        <v>21</v>
      </c>
      <c r="H8" s="4" t="s">
        <v>22</v>
      </c>
      <c r="I8" s="4" t="s">
        <v>23</v>
      </c>
      <c r="J8" s="4" t="s">
        <v>24</v>
      </c>
      <c r="K8" s="4" t="s">
        <v>25</v>
      </c>
      <c r="L8" s="4" t="s">
        <v>26</v>
      </c>
    </row>
    <row r="9" spans="1:12" x14ac:dyDescent="0.25">
      <c r="A9" s="4">
        <v>1</v>
      </c>
      <c r="B9" s="4">
        <v>2.4</v>
      </c>
      <c r="C9" s="4">
        <v>2.8</v>
      </c>
      <c r="D9" s="4">
        <v>2.7</v>
      </c>
      <c r="E9" s="4">
        <v>2.9</v>
      </c>
      <c r="F9" s="4">
        <v>2.9</v>
      </c>
      <c r="G9" s="4">
        <v>2.9</v>
      </c>
      <c r="H9" s="4">
        <v>2.8</v>
      </c>
      <c r="I9" s="4">
        <v>2.8</v>
      </c>
      <c r="J9" s="4">
        <v>2.7</v>
      </c>
      <c r="K9" s="4">
        <v>2.6</v>
      </c>
      <c r="L9" s="4">
        <v>2.7</v>
      </c>
    </row>
    <row r="10" spans="1:12" x14ac:dyDescent="0.25">
      <c r="A10" s="4">
        <v>2</v>
      </c>
      <c r="B10" s="4">
        <v>28.2</v>
      </c>
      <c r="C10" s="4">
        <v>27.2</v>
      </c>
      <c r="D10" s="4">
        <v>26.7</v>
      </c>
      <c r="E10" s="4">
        <v>27</v>
      </c>
      <c r="F10" s="4">
        <v>27</v>
      </c>
      <c r="G10" s="4">
        <v>26.6</v>
      </c>
      <c r="H10" s="4">
        <v>25.7</v>
      </c>
      <c r="I10" s="4">
        <v>24.8</v>
      </c>
      <c r="J10" s="4">
        <v>23.7</v>
      </c>
      <c r="K10" s="4">
        <v>21.5</v>
      </c>
      <c r="L10" s="4">
        <v>20.8</v>
      </c>
    </row>
    <row r="11" spans="1:12" x14ac:dyDescent="0.25">
      <c r="A11" s="4" t="s">
        <v>55</v>
      </c>
      <c r="B11" s="4">
        <v>32.6</v>
      </c>
      <c r="C11" s="4">
        <v>32.6</v>
      </c>
      <c r="D11" s="4">
        <v>32.6</v>
      </c>
      <c r="E11" s="4">
        <v>32.4</v>
      </c>
      <c r="F11" s="4">
        <v>32.1</v>
      </c>
      <c r="G11" s="4">
        <v>30.8</v>
      </c>
      <c r="H11" s="4">
        <v>29.7</v>
      </c>
      <c r="I11" s="4">
        <v>28.8</v>
      </c>
      <c r="J11" s="4">
        <v>27.5</v>
      </c>
      <c r="K11" s="4">
        <v>24.7</v>
      </c>
      <c r="L11" s="4">
        <v>23.5</v>
      </c>
    </row>
    <row r="12" spans="1:12" x14ac:dyDescent="0.25">
      <c r="A12" s="4" t="s">
        <v>55</v>
      </c>
      <c r="B12" s="4">
        <v>32.9</v>
      </c>
      <c r="C12" s="4">
        <v>33.1</v>
      </c>
      <c r="D12" s="4">
        <v>33.1</v>
      </c>
      <c r="E12" s="4">
        <v>32.9</v>
      </c>
      <c r="F12" s="4">
        <v>32.5</v>
      </c>
      <c r="G12" s="4">
        <v>31.2</v>
      </c>
      <c r="H12" s="4">
        <v>30.1</v>
      </c>
      <c r="I12" s="4">
        <v>28.8</v>
      </c>
      <c r="J12" s="4">
        <v>27.5</v>
      </c>
      <c r="K12" s="4">
        <v>24.7</v>
      </c>
      <c r="L12" s="4">
        <v>23.5</v>
      </c>
    </row>
    <row r="13" spans="1:12" x14ac:dyDescent="0.25">
      <c r="A13" s="4" t="s">
        <v>56</v>
      </c>
      <c r="B13" s="4">
        <v>25</v>
      </c>
      <c r="C13" s="4">
        <v>23</v>
      </c>
      <c r="D13" s="4">
        <v>24</v>
      </c>
      <c r="E13" s="4">
        <v>24</v>
      </c>
      <c r="F13" s="4">
        <v>25</v>
      </c>
      <c r="G13" s="4">
        <v>25</v>
      </c>
      <c r="H13" s="4">
        <v>25</v>
      </c>
      <c r="I13" s="4">
        <v>25</v>
      </c>
      <c r="J13" s="4">
        <v>25</v>
      </c>
      <c r="K13" s="4">
        <v>24</v>
      </c>
      <c r="L13" s="4">
        <v>23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5"/>
  <sheetViews>
    <sheetView topLeftCell="A16" workbookViewId="0">
      <selection activeCell="N23" sqref="N23"/>
    </sheetView>
  </sheetViews>
  <sheetFormatPr defaultRowHeight="15" x14ac:dyDescent="0.25"/>
  <cols>
    <col min="1" max="1" width="9.140625" style="20"/>
  </cols>
  <sheetData>
    <row r="2" spans="1:16" x14ac:dyDescent="0.25">
      <c r="A2" s="20" t="s">
        <v>12</v>
      </c>
      <c r="J2" t="s">
        <v>13</v>
      </c>
    </row>
    <row r="3" spans="1:16" x14ac:dyDescent="0.25">
      <c r="A3" s="19"/>
      <c r="B3" s="4">
        <v>0</v>
      </c>
      <c r="C3" s="4">
        <v>24</v>
      </c>
      <c r="D3" s="4">
        <v>48</v>
      </c>
      <c r="E3" s="4">
        <v>96</v>
      </c>
      <c r="F3" s="4">
        <v>144</v>
      </c>
      <c r="G3" s="4">
        <v>196</v>
      </c>
      <c r="J3" s="4"/>
      <c r="K3" s="4">
        <v>0</v>
      </c>
      <c r="L3" s="4">
        <v>24</v>
      </c>
      <c r="M3" s="4">
        <v>48</v>
      </c>
      <c r="N3" s="4">
        <v>96</v>
      </c>
      <c r="O3" s="4">
        <v>144</v>
      </c>
      <c r="P3" s="4">
        <v>196</v>
      </c>
    </row>
    <row r="4" spans="1:16" x14ac:dyDescent="0.25">
      <c r="A4" s="19">
        <v>4.1666666666666664E-2</v>
      </c>
      <c r="B4" s="4">
        <v>195.7414</v>
      </c>
      <c r="C4" s="4">
        <v>386.62849999999997</v>
      </c>
      <c r="D4" s="4">
        <v>425.99180000000001</v>
      </c>
      <c r="E4" s="4">
        <v>490.32690000000002</v>
      </c>
      <c r="F4" s="4">
        <v>415.06079999999997</v>
      </c>
      <c r="G4" s="4">
        <v>382.74720000000002</v>
      </c>
      <c r="J4" s="19">
        <v>4.1666666666666664E-2</v>
      </c>
      <c r="K4" s="4">
        <v>145.87979999999999</v>
      </c>
      <c r="L4" s="4">
        <v>222.41220000000001</v>
      </c>
      <c r="M4" s="4">
        <v>247.1524</v>
      </c>
      <c r="N4" s="4">
        <v>293.04320000000001</v>
      </c>
      <c r="O4" s="4">
        <v>267.2792</v>
      </c>
      <c r="P4" s="4">
        <v>270.1404</v>
      </c>
    </row>
    <row r="5" spans="1:16" x14ac:dyDescent="0.25">
      <c r="A5" s="19">
        <v>0.17499999999999999</v>
      </c>
      <c r="B5" s="4">
        <v>194.87212500000001</v>
      </c>
      <c r="C5" s="4">
        <v>281.4579</v>
      </c>
      <c r="D5" s="4">
        <v>300.41090000000003</v>
      </c>
      <c r="E5" s="4">
        <v>350.25650000000002</v>
      </c>
      <c r="F5" s="4">
        <v>403.07900000000001</v>
      </c>
      <c r="G5" s="4">
        <v>442.85919999999999</v>
      </c>
      <c r="J5" s="19">
        <v>0.17499999999999999</v>
      </c>
      <c r="K5" s="4">
        <v>164.50729999999999</v>
      </c>
      <c r="L5" s="4">
        <v>178.07570000000001</v>
      </c>
      <c r="M5" s="4">
        <v>186.23</v>
      </c>
      <c r="N5" s="4">
        <v>213.07320000000001</v>
      </c>
      <c r="O5" s="4">
        <v>259.31369999999998</v>
      </c>
      <c r="P5" s="4">
        <v>274.2645</v>
      </c>
    </row>
    <row r="6" spans="1:16" x14ac:dyDescent="0.25">
      <c r="A6" s="19">
        <v>0.26666666666666666</v>
      </c>
      <c r="B6" s="4">
        <v>193.50607500000001</v>
      </c>
      <c r="C6" s="4">
        <v>258.88150000000002</v>
      </c>
      <c r="D6" s="4">
        <v>252.26939999999999</v>
      </c>
      <c r="E6" s="4">
        <v>354.81119999999999</v>
      </c>
      <c r="F6" s="4">
        <v>427.55079999999998</v>
      </c>
      <c r="G6" s="4">
        <v>454.60559999999998</v>
      </c>
      <c r="J6" s="19">
        <v>0.26666666666666666</v>
      </c>
      <c r="K6" s="4">
        <v>141.1902</v>
      </c>
      <c r="L6" s="4">
        <v>162.91759999999999</v>
      </c>
      <c r="M6" s="4">
        <v>175.964</v>
      </c>
      <c r="N6" s="4">
        <v>221.00919999999999</v>
      </c>
      <c r="O6" s="4">
        <v>277.06720000000001</v>
      </c>
      <c r="P6" s="4">
        <v>292.5849</v>
      </c>
    </row>
    <row r="7" spans="1:16" x14ac:dyDescent="0.25">
      <c r="A7" s="19">
        <v>0.375</v>
      </c>
      <c r="B7" s="4">
        <v>191.72919999999999</v>
      </c>
      <c r="C7" s="4">
        <v>229.9607</v>
      </c>
      <c r="D7" s="4">
        <v>298.2149</v>
      </c>
      <c r="E7" s="4">
        <v>340.8365</v>
      </c>
      <c r="F7" s="4">
        <v>421.10270000000003</v>
      </c>
      <c r="G7" s="4">
        <v>445.03539999999998</v>
      </c>
      <c r="J7" s="19">
        <v>0.375</v>
      </c>
      <c r="K7" s="4">
        <v>138.8416</v>
      </c>
      <c r="L7" s="4">
        <v>148.53460000000001</v>
      </c>
      <c r="M7" s="4">
        <v>187.06200000000001</v>
      </c>
      <c r="N7" s="4">
        <v>218.02959999999999</v>
      </c>
      <c r="O7" s="4">
        <v>274.70659999999998</v>
      </c>
      <c r="P7" s="4">
        <v>295.52300000000002</v>
      </c>
    </row>
    <row r="8" spans="1:16" x14ac:dyDescent="0.25">
      <c r="A8" s="19">
        <v>0.5</v>
      </c>
      <c r="B8" s="4">
        <v>192.2165</v>
      </c>
      <c r="C8" s="4">
        <v>199.06540000000001</v>
      </c>
      <c r="D8" s="4">
        <v>293.27480000000003</v>
      </c>
      <c r="E8" s="4">
        <v>321.82429999999999</v>
      </c>
      <c r="F8" s="4">
        <v>409.6866</v>
      </c>
      <c r="G8" s="4">
        <v>401.87079999999997</v>
      </c>
      <c r="J8" s="19">
        <v>0.5</v>
      </c>
      <c r="K8" s="4">
        <v>138.66149999999999</v>
      </c>
      <c r="L8" s="4">
        <v>142.4796</v>
      </c>
      <c r="M8" s="4">
        <v>188.0864</v>
      </c>
      <c r="N8" s="4">
        <v>219.1404</v>
      </c>
      <c r="O8" s="4">
        <v>272.72280000000001</v>
      </c>
      <c r="P8" s="4">
        <v>292.51769999999999</v>
      </c>
    </row>
    <row r="9" spans="1:16" x14ac:dyDescent="0.25">
      <c r="A9" s="19">
        <v>0.60833333333333328</v>
      </c>
      <c r="B9" s="4">
        <v>192.500325</v>
      </c>
      <c r="C9" s="4">
        <v>291.90100000000001</v>
      </c>
      <c r="D9" s="4">
        <v>362.7901</v>
      </c>
      <c r="E9" s="4">
        <v>411.32229999999998</v>
      </c>
      <c r="F9" s="4">
        <v>470.93279999999999</v>
      </c>
      <c r="G9" s="4">
        <v>511.94240000000002</v>
      </c>
      <c r="J9" s="19">
        <v>0.60833333333333328</v>
      </c>
      <c r="K9" s="4">
        <v>154.43709999999999</v>
      </c>
      <c r="L9" s="4">
        <v>215.94380000000001</v>
      </c>
      <c r="M9" s="4">
        <v>259.36320000000001</v>
      </c>
      <c r="N9" s="4">
        <v>297.92039999999997</v>
      </c>
      <c r="O9" s="4">
        <v>345.0994</v>
      </c>
      <c r="P9" s="4">
        <v>383.09550000000002</v>
      </c>
    </row>
    <row r="10" spans="1:16" x14ac:dyDescent="0.25">
      <c r="A10" s="19">
        <v>0.72499999999999998</v>
      </c>
      <c r="B10" s="4">
        <v>194.126025</v>
      </c>
      <c r="C10" s="4">
        <v>261.94299999999998</v>
      </c>
      <c r="D10" s="4">
        <v>289.00580000000002</v>
      </c>
      <c r="E10" s="4">
        <v>346.66390000000001</v>
      </c>
      <c r="F10" s="4">
        <v>465.67180000000002</v>
      </c>
      <c r="G10" s="4">
        <v>528.25400000000002</v>
      </c>
      <c r="J10" s="19">
        <v>0.72499999999999998</v>
      </c>
      <c r="K10" s="4">
        <v>175.78890000000001</v>
      </c>
      <c r="L10" s="4">
        <v>204.92590000000001</v>
      </c>
      <c r="M10" s="4">
        <v>233.65600000000001</v>
      </c>
      <c r="N10" s="4">
        <v>276.82440000000003</v>
      </c>
      <c r="O10" s="4">
        <v>378.3304</v>
      </c>
      <c r="P10" s="4">
        <v>427.09160000000003</v>
      </c>
    </row>
    <row r="11" spans="1:16" x14ac:dyDescent="0.25">
      <c r="A11" s="19">
        <v>0.81666666666666665</v>
      </c>
      <c r="B11" s="4">
        <v>194.76952499999999</v>
      </c>
      <c r="C11" s="4">
        <v>254.51410000000001</v>
      </c>
      <c r="D11" s="4">
        <v>310.65640000000002</v>
      </c>
      <c r="E11" s="4">
        <v>426.67419999999998</v>
      </c>
      <c r="F11" s="4">
        <v>558.42840000000001</v>
      </c>
      <c r="G11" s="4">
        <v>621.99530000000004</v>
      </c>
      <c r="J11" s="19">
        <v>0.81666666666666665</v>
      </c>
      <c r="K11" s="4">
        <v>186.453</v>
      </c>
      <c r="L11" s="4">
        <v>217.48859999999999</v>
      </c>
      <c r="M11" s="4">
        <v>259.66559999999998</v>
      </c>
      <c r="N11" s="4">
        <v>344.92599999999999</v>
      </c>
      <c r="O11" s="4">
        <v>477.94049999999999</v>
      </c>
      <c r="P11" s="4">
        <v>533.14409999999998</v>
      </c>
    </row>
    <row r="12" spans="1:16" x14ac:dyDescent="0.25">
      <c r="A12" s="19">
        <v>0.95833333333333337</v>
      </c>
      <c r="B12" s="4">
        <v>197.7244</v>
      </c>
      <c r="C12" s="4">
        <v>414.34980000000002</v>
      </c>
      <c r="D12" s="4">
        <v>589.76880000000006</v>
      </c>
      <c r="E12" s="4" t="s">
        <v>28</v>
      </c>
      <c r="F12" s="4">
        <v>1077.1065000000001</v>
      </c>
      <c r="G12" s="4">
        <v>1254.7326</v>
      </c>
      <c r="J12" s="19">
        <v>0.95833333333333337</v>
      </c>
      <c r="K12" s="4">
        <v>165.73679999999999</v>
      </c>
      <c r="L12" s="4">
        <v>440.11579999999998</v>
      </c>
      <c r="M12" s="4">
        <v>633.90520000000004</v>
      </c>
      <c r="N12" s="4">
        <v>894.18119999999999</v>
      </c>
      <c r="O12" s="4">
        <v>1187.0655999999999</v>
      </c>
      <c r="P12" s="4">
        <v>1437.9068</v>
      </c>
    </row>
    <row r="14" spans="1:16" x14ac:dyDescent="0.25">
      <c r="A14" s="20" t="s">
        <v>16</v>
      </c>
    </row>
    <row r="15" spans="1:16" x14ac:dyDescent="0.25">
      <c r="A15" s="19"/>
      <c r="B15" s="4">
        <v>0</v>
      </c>
      <c r="C15" s="4">
        <v>24</v>
      </c>
      <c r="D15" s="4">
        <v>48</v>
      </c>
      <c r="E15" s="4">
        <v>96</v>
      </c>
      <c r="F15" s="4">
        <v>144</v>
      </c>
      <c r="G15" s="4">
        <v>192</v>
      </c>
    </row>
    <row r="16" spans="1:16" x14ac:dyDescent="0.25">
      <c r="A16" s="19">
        <v>4.1666666666666664E-2</v>
      </c>
      <c r="B16" s="4">
        <v>9.6999999999999993</v>
      </c>
      <c r="C16" s="4">
        <v>5.0999999999999996</v>
      </c>
      <c r="D16" s="4">
        <v>4.5999999999999996</v>
      </c>
      <c r="E16" s="4">
        <v>5.0999999999999996</v>
      </c>
      <c r="F16" s="4">
        <v>7.9</v>
      </c>
      <c r="G16" s="4">
        <v>7.8</v>
      </c>
    </row>
    <row r="17" spans="1:10" x14ac:dyDescent="0.25">
      <c r="A17" s="19">
        <v>0.17499999999999999</v>
      </c>
      <c r="B17" s="4">
        <v>9.1</v>
      </c>
      <c r="C17" s="4">
        <v>7.3</v>
      </c>
      <c r="D17" s="4">
        <v>9.6</v>
      </c>
      <c r="E17" s="4">
        <v>7.3</v>
      </c>
      <c r="F17" s="4">
        <v>8.4</v>
      </c>
      <c r="G17" s="4">
        <v>7.8</v>
      </c>
    </row>
    <row r="18" spans="1:10" x14ac:dyDescent="0.25">
      <c r="A18" s="19">
        <v>0.26666666666666666</v>
      </c>
      <c r="B18" s="4">
        <v>8.8000000000000007</v>
      </c>
      <c r="C18" s="4">
        <v>7.9</v>
      </c>
      <c r="D18" s="4">
        <v>8.4</v>
      </c>
      <c r="E18" s="4">
        <v>7.7</v>
      </c>
      <c r="F18" s="4">
        <v>8.4</v>
      </c>
      <c r="G18" s="4">
        <v>7.9</v>
      </c>
    </row>
    <row r="19" spans="1:10" x14ac:dyDescent="0.25">
      <c r="A19" s="19">
        <v>0.375</v>
      </c>
      <c r="B19" s="4">
        <v>8.8000000000000007</v>
      </c>
      <c r="C19" s="4">
        <v>8.3000000000000007</v>
      </c>
      <c r="D19" s="4">
        <v>9.6999999999999993</v>
      </c>
      <c r="E19" s="4">
        <v>8</v>
      </c>
      <c r="F19" s="4">
        <v>8.1999999999999993</v>
      </c>
      <c r="G19" s="4">
        <v>8</v>
      </c>
    </row>
    <row r="20" spans="1:10" x14ac:dyDescent="0.25">
      <c r="A20" s="19">
        <v>0.5</v>
      </c>
      <c r="B20" s="4">
        <v>8.6999999999999993</v>
      </c>
      <c r="C20" s="4">
        <v>8.5</v>
      </c>
      <c r="D20" s="4">
        <v>9</v>
      </c>
      <c r="E20" s="4">
        <v>8.1999999999999993</v>
      </c>
      <c r="F20" s="4">
        <v>8.3000000000000007</v>
      </c>
      <c r="G20" s="4">
        <v>8.3000000000000007</v>
      </c>
    </row>
    <row r="21" spans="1:10" x14ac:dyDescent="0.25">
      <c r="A21" s="19">
        <v>0.60833333333333328</v>
      </c>
      <c r="B21" s="4">
        <v>10</v>
      </c>
      <c r="C21" s="4">
        <v>8.6999999999999993</v>
      </c>
      <c r="D21" s="4">
        <v>8.8000000000000007</v>
      </c>
      <c r="E21" s="4">
        <v>8.5</v>
      </c>
      <c r="F21" s="4">
        <v>8.6</v>
      </c>
      <c r="G21" s="4">
        <v>8.5</v>
      </c>
    </row>
    <row r="22" spans="1:10" x14ac:dyDescent="0.25">
      <c r="A22" s="19">
        <v>0.72499999999999998</v>
      </c>
      <c r="B22" s="4">
        <v>9.3000000000000007</v>
      </c>
      <c r="C22" s="4">
        <v>8.9</v>
      </c>
      <c r="D22" s="4">
        <v>10.1</v>
      </c>
      <c r="E22" s="4">
        <v>8.4</v>
      </c>
      <c r="F22" s="4">
        <v>9.4</v>
      </c>
      <c r="G22" s="4">
        <v>8.6999999999999993</v>
      </c>
    </row>
    <row r="23" spans="1:10" x14ac:dyDescent="0.25">
      <c r="A23" s="19">
        <v>0.81666666666666665</v>
      </c>
      <c r="B23" s="4">
        <v>10.199999999999999</v>
      </c>
      <c r="C23" s="4">
        <v>8.9</v>
      </c>
      <c r="D23" s="4">
        <v>10.199999999999999</v>
      </c>
      <c r="E23" s="4">
        <v>8.6999999999999993</v>
      </c>
      <c r="F23" s="4">
        <v>9.4</v>
      </c>
      <c r="G23" s="4">
        <v>9</v>
      </c>
    </row>
    <row r="24" spans="1:10" x14ac:dyDescent="0.25">
      <c r="A24" s="19">
        <v>0.95833333333333337</v>
      </c>
      <c r="B24" s="4">
        <v>9.3000000000000007</v>
      </c>
      <c r="C24" s="4">
        <v>9.5</v>
      </c>
      <c r="D24" s="4">
        <v>9.3000000000000007</v>
      </c>
      <c r="E24" s="4">
        <v>9.9</v>
      </c>
      <c r="F24" s="4">
        <v>9.3000000000000007</v>
      </c>
      <c r="G24" s="4">
        <v>9.1</v>
      </c>
    </row>
    <row r="26" spans="1:10" x14ac:dyDescent="0.25">
      <c r="A26" s="20" t="s">
        <v>15</v>
      </c>
    </row>
    <row r="27" spans="1:10" x14ac:dyDescent="0.25">
      <c r="A27" s="19"/>
      <c r="B27" s="4">
        <v>0</v>
      </c>
      <c r="C27" s="4">
        <v>24</v>
      </c>
      <c r="D27" s="4">
        <v>48</v>
      </c>
      <c r="E27" s="4">
        <v>72</v>
      </c>
      <c r="F27" s="4">
        <v>96</v>
      </c>
      <c r="G27" s="4">
        <v>120</v>
      </c>
      <c r="H27" s="4">
        <v>144</v>
      </c>
      <c r="I27" s="4">
        <v>168</v>
      </c>
      <c r="J27" s="4">
        <v>192</v>
      </c>
    </row>
    <row r="28" spans="1:10" x14ac:dyDescent="0.25">
      <c r="A28" s="19">
        <v>0</v>
      </c>
      <c r="B28" s="4">
        <v>0</v>
      </c>
      <c r="C28" s="4">
        <v>0</v>
      </c>
      <c r="D28" s="4">
        <v>0</v>
      </c>
      <c r="E28" s="4">
        <v>0</v>
      </c>
      <c r="F28" s="4">
        <v>0</v>
      </c>
      <c r="G28" s="4">
        <v>0</v>
      </c>
      <c r="H28" s="4">
        <v>0</v>
      </c>
      <c r="I28" s="4">
        <v>0</v>
      </c>
      <c r="J28" s="4">
        <v>0</v>
      </c>
    </row>
    <row r="29" spans="1:10" x14ac:dyDescent="0.25">
      <c r="A29" s="19">
        <v>0.17499999999999999</v>
      </c>
      <c r="B29" s="4">
        <v>5.0999999999999996</v>
      </c>
      <c r="C29" s="4">
        <v>5.8</v>
      </c>
      <c r="D29" s="4">
        <v>5.3</v>
      </c>
      <c r="E29" s="4">
        <v>5.2</v>
      </c>
      <c r="F29" s="4">
        <v>5.0999999999999996</v>
      </c>
      <c r="G29" s="4">
        <v>4.8</v>
      </c>
      <c r="H29" s="4">
        <v>5.2</v>
      </c>
      <c r="I29" s="4">
        <v>4.9000000000000004</v>
      </c>
      <c r="J29" s="4">
        <v>5</v>
      </c>
    </row>
    <row r="30" spans="1:10" x14ac:dyDescent="0.25">
      <c r="A30" s="19">
        <v>0.375</v>
      </c>
      <c r="B30" s="4">
        <v>14.7</v>
      </c>
      <c r="C30" s="4">
        <v>15.6</v>
      </c>
      <c r="D30" s="4">
        <v>14.7</v>
      </c>
      <c r="E30" s="4">
        <v>13.9</v>
      </c>
      <c r="F30" s="4">
        <v>12.6</v>
      </c>
      <c r="G30" s="4">
        <v>12.1</v>
      </c>
      <c r="H30" s="4">
        <v>12</v>
      </c>
      <c r="I30" s="4">
        <v>11.6</v>
      </c>
      <c r="J30" s="4">
        <v>10.8</v>
      </c>
    </row>
    <row r="31" spans="1:10" x14ac:dyDescent="0.25">
      <c r="A31" s="19">
        <v>0.5</v>
      </c>
      <c r="B31" s="4">
        <v>21.3</v>
      </c>
      <c r="C31" s="4">
        <v>22.3</v>
      </c>
      <c r="D31" s="4">
        <v>20.7</v>
      </c>
      <c r="E31" s="4">
        <v>19.2</v>
      </c>
      <c r="F31" s="4">
        <v>17.7</v>
      </c>
      <c r="G31" s="4">
        <v>16.5</v>
      </c>
      <c r="H31" s="4">
        <v>16</v>
      </c>
      <c r="I31" s="4">
        <v>15.3</v>
      </c>
      <c r="J31" s="4">
        <v>14.2</v>
      </c>
    </row>
    <row r="32" spans="1:10" x14ac:dyDescent="0.25">
      <c r="A32" s="19">
        <v>0.60833333333333328</v>
      </c>
      <c r="B32" s="4">
        <v>26.4</v>
      </c>
      <c r="C32" s="4">
        <v>27.6</v>
      </c>
      <c r="D32" s="4">
        <v>25.1</v>
      </c>
      <c r="E32" s="4">
        <v>23.6</v>
      </c>
      <c r="F32" s="4">
        <v>21.7</v>
      </c>
      <c r="G32" s="4">
        <v>20</v>
      </c>
      <c r="H32" s="4">
        <v>19</v>
      </c>
      <c r="I32" s="4">
        <v>18.100000000000001</v>
      </c>
      <c r="J32" s="4">
        <v>17</v>
      </c>
    </row>
    <row r="33" spans="1:10" x14ac:dyDescent="0.25">
      <c r="A33" s="19">
        <v>0.81666666666666665</v>
      </c>
      <c r="B33" s="4">
        <v>34.9</v>
      </c>
      <c r="C33" s="4">
        <v>36</v>
      </c>
      <c r="D33" s="4">
        <v>32.6</v>
      </c>
      <c r="E33" s="4">
        <v>30.1</v>
      </c>
      <c r="F33" s="4">
        <v>27.4</v>
      </c>
      <c r="G33" s="4">
        <v>24.7</v>
      </c>
      <c r="H33" s="4">
        <v>23.3</v>
      </c>
      <c r="I33" s="4">
        <v>22.2</v>
      </c>
      <c r="J33" s="4">
        <v>20.7</v>
      </c>
    </row>
    <row r="34" spans="1:10" x14ac:dyDescent="0.25">
      <c r="A34" s="19">
        <v>0.8666666666666667</v>
      </c>
      <c r="B34" s="4">
        <v>37.6</v>
      </c>
      <c r="C34" s="4">
        <v>38.4</v>
      </c>
      <c r="D34" s="4">
        <v>34.700000000000003</v>
      </c>
      <c r="E34" s="4">
        <v>31.7</v>
      </c>
      <c r="F34" s="4">
        <v>29</v>
      </c>
      <c r="G34" s="4">
        <v>26.3</v>
      </c>
      <c r="H34" s="4">
        <v>24.7</v>
      </c>
      <c r="I34" s="4">
        <v>23.7</v>
      </c>
      <c r="J34" s="4">
        <v>22</v>
      </c>
    </row>
    <row r="35" spans="1:10" x14ac:dyDescent="0.25">
      <c r="A35" s="19">
        <v>1</v>
      </c>
      <c r="B35" s="4">
        <v>41</v>
      </c>
      <c r="C35" s="4">
        <v>40.9</v>
      </c>
      <c r="D35" s="4">
        <v>37.1</v>
      </c>
      <c r="E35" s="4">
        <v>34</v>
      </c>
      <c r="F35" s="4">
        <v>31.3</v>
      </c>
      <c r="G35" s="4">
        <v>28.4</v>
      </c>
      <c r="H35" s="4">
        <v>26.8</v>
      </c>
      <c r="I35" s="4">
        <v>25.9</v>
      </c>
      <c r="J35" s="4">
        <v>24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"/>
  <sheetViews>
    <sheetView workbookViewId="0">
      <selection sqref="A1:A1048576"/>
    </sheetView>
  </sheetViews>
  <sheetFormatPr defaultRowHeight="15" x14ac:dyDescent="0.25"/>
  <cols>
    <col min="1" max="1" width="9.140625" style="20"/>
  </cols>
  <sheetData>
    <row r="1" spans="1:7" x14ac:dyDescent="0.25">
      <c r="A1" s="20" t="s">
        <v>11</v>
      </c>
    </row>
    <row r="2" spans="1:7" x14ac:dyDescent="0.25">
      <c r="A2" s="19"/>
      <c r="B2" s="4">
        <v>0</v>
      </c>
      <c r="C2" s="4">
        <v>24</v>
      </c>
      <c r="D2" s="4">
        <v>48</v>
      </c>
      <c r="E2" s="4">
        <v>96</v>
      </c>
      <c r="F2" s="4">
        <v>144</v>
      </c>
      <c r="G2" s="4">
        <v>192</v>
      </c>
    </row>
    <row r="3" spans="1:7" x14ac:dyDescent="0.25">
      <c r="A3" s="19">
        <v>4.1666666666666664E-2</v>
      </c>
      <c r="B3" s="4">
        <v>100.97926666666666</v>
      </c>
      <c r="C3" s="4">
        <v>101.8621</v>
      </c>
      <c r="D3" s="4">
        <v>107.6776</v>
      </c>
      <c r="E3" s="4">
        <v>104.3192</v>
      </c>
      <c r="F3" s="4">
        <v>107.6776</v>
      </c>
      <c r="G3" s="4">
        <v>104.3192</v>
      </c>
    </row>
    <row r="4" spans="1:7" x14ac:dyDescent="0.25">
      <c r="A4" s="19">
        <v>0.17499999999999999</v>
      </c>
      <c r="B4" s="4">
        <v>3.0270000000000001</v>
      </c>
      <c r="C4" s="4">
        <v>4.8068999999999997</v>
      </c>
      <c r="D4" s="4">
        <v>20.402999999999999</v>
      </c>
      <c r="E4" s="4">
        <v>34.566000000000003</v>
      </c>
      <c r="F4" s="4">
        <v>0</v>
      </c>
      <c r="G4" s="4">
        <v>0</v>
      </c>
    </row>
    <row r="5" spans="1:7" x14ac:dyDescent="0.25">
      <c r="A5" s="19">
        <v>0.26666666666666666</v>
      </c>
      <c r="B5" s="4">
        <v>0.58699999999999997</v>
      </c>
      <c r="C5" s="4">
        <v>0</v>
      </c>
      <c r="D5" s="4">
        <v>0</v>
      </c>
      <c r="E5" s="4">
        <v>3.6227</v>
      </c>
      <c r="F5" s="4">
        <v>0</v>
      </c>
      <c r="G5" s="4">
        <v>0</v>
      </c>
    </row>
    <row r="6" spans="1:7" x14ac:dyDescent="0.25">
      <c r="A6" s="19">
        <v>0.375</v>
      </c>
      <c r="B6" s="4">
        <v>0</v>
      </c>
      <c r="C6" s="4">
        <v>0</v>
      </c>
      <c r="D6" s="4">
        <v>0</v>
      </c>
      <c r="E6" s="4">
        <v>0</v>
      </c>
      <c r="F6" s="4">
        <v>0</v>
      </c>
      <c r="G6" s="4">
        <v>0</v>
      </c>
    </row>
    <row r="7" spans="1:7" x14ac:dyDescent="0.25">
      <c r="A7" s="19">
        <v>0.5</v>
      </c>
      <c r="B7" s="4">
        <v>0.61970000000000003</v>
      </c>
      <c r="C7" s="4">
        <v>0</v>
      </c>
      <c r="D7" s="4">
        <v>0</v>
      </c>
      <c r="E7" s="4">
        <v>0</v>
      </c>
      <c r="F7" s="4">
        <v>0</v>
      </c>
      <c r="G7" s="4">
        <v>0</v>
      </c>
    </row>
    <row r="8" spans="1:7" x14ac:dyDescent="0.25">
      <c r="A8" s="19">
        <v>0.60833333333333328</v>
      </c>
      <c r="B8" s="4">
        <v>0</v>
      </c>
      <c r="C8" s="4">
        <v>0</v>
      </c>
      <c r="D8" s="4">
        <v>0</v>
      </c>
      <c r="E8" s="4">
        <v>0</v>
      </c>
      <c r="F8" s="4">
        <v>0</v>
      </c>
      <c r="G8" s="4">
        <v>0</v>
      </c>
    </row>
    <row r="9" spans="1:7" x14ac:dyDescent="0.25">
      <c r="A9" s="19">
        <v>0.72499999999999998</v>
      </c>
      <c r="B9" s="4">
        <v>2.5028000000000001</v>
      </c>
      <c r="C9" s="4">
        <v>0</v>
      </c>
      <c r="D9" s="4">
        <v>0</v>
      </c>
      <c r="E9" s="4">
        <v>0</v>
      </c>
      <c r="F9" s="4">
        <v>0</v>
      </c>
      <c r="G9" s="4">
        <v>0</v>
      </c>
    </row>
    <row r="10" spans="1:7" x14ac:dyDescent="0.25">
      <c r="A10" s="19">
        <v>0.81666666666666665</v>
      </c>
      <c r="B10" s="4">
        <v>0.69089999999999996</v>
      </c>
      <c r="C10" s="4">
        <v>0</v>
      </c>
      <c r="D10" s="4">
        <v>0</v>
      </c>
      <c r="E10" s="4">
        <v>0</v>
      </c>
      <c r="F10" s="4">
        <v>0</v>
      </c>
      <c r="G10" s="4">
        <v>0</v>
      </c>
    </row>
    <row r="11" spans="1:7" x14ac:dyDescent="0.25">
      <c r="A11" s="19">
        <v>0.95833333333333337</v>
      </c>
      <c r="B11" s="4">
        <v>1.5557000000000001</v>
      </c>
      <c r="C11" s="4">
        <v>0</v>
      </c>
      <c r="D11" s="4">
        <v>0</v>
      </c>
      <c r="E11" s="4">
        <v>0</v>
      </c>
      <c r="F11" s="4">
        <v>0</v>
      </c>
      <c r="G11" s="4"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15</vt:i4>
      </vt:variant>
    </vt:vector>
  </HeadingPairs>
  <TitlesOfParts>
    <vt:vector size="15" baseType="lpstr">
      <vt:lpstr>Title</vt:lpstr>
      <vt:lpstr>Clay Salts</vt:lpstr>
      <vt:lpstr>RQ2-Tracer 1</vt:lpstr>
      <vt:lpstr>RQ2-Tracer 2</vt:lpstr>
      <vt:lpstr>RQ2-Tracer 3</vt:lpstr>
      <vt:lpstr>RQ2-Tracer 4</vt:lpstr>
      <vt:lpstr>RQ2-Tracer 5</vt:lpstr>
      <vt:lpstr>RQ2-Control 1</vt:lpstr>
      <vt:lpstr>RQ2-Control 2</vt:lpstr>
      <vt:lpstr>RQ2-HOM</vt:lpstr>
      <vt:lpstr>RQ2-HET_1</vt:lpstr>
      <vt:lpstr>RQ2-HET_2</vt:lpstr>
      <vt:lpstr>RQ2-HET_3</vt:lpstr>
      <vt:lpstr>RQ2-HET_4</vt:lpstr>
      <vt:lpstr>RQ2-HET_5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 Gill</dc:creator>
  <cp:lastModifiedBy>R Gill</cp:lastModifiedBy>
  <dcterms:created xsi:type="dcterms:W3CDTF">2016-01-09T14:54:47Z</dcterms:created>
  <dcterms:modified xsi:type="dcterms:W3CDTF">2016-01-14T10:30:22Z</dcterms:modified>
</cp:coreProperties>
</file>