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B\Documents\AB PhD\Thesis chapters\final_thesis\ACBALL_22_thesis_appendices\Thesis appendix 5\"/>
    </mc:Choice>
  </mc:AlternateContent>
  <xr:revisionPtr revIDLastSave="0" documentId="8_{D015A4C5-A781-4E1F-BF6E-105C34CB526A}" xr6:coauthVersionLast="47" xr6:coauthVersionMax="47" xr10:uidLastSave="{00000000-0000-0000-0000-000000000000}"/>
  <bookViews>
    <workbookView xWindow="4240" yWindow="3150" windowWidth="14400" windowHeight="7270" firstSheet="3" activeTab="4" xr2:uid="{D57A2A38-3D4A-4AA8-BC7A-8C8D4947D3B4}"/>
  </bookViews>
  <sheets>
    <sheet name="5.1_AH_reflectance" sheetId="1" r:id="rId1"/>
    <sheet name="5.2_M50_reflectance" sheetId="2" r:id="rId2"/>
    <sheet name="5.3_fecundity_pubd_specimens" sheetId="3" r:id="rId3"/>
    <sheet name="5.4_m50_fecundity" sheetId="4" r:id="rId4"/>
    <sheet name="5.5_spore_mass&amp;mesofoss_detail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5" l="1"/>
  <c r="I28" i="5"/>
  <c r="K28" i="5" s="1"/>
  <c r="J27" i="5"/>
  <c r="I27" i="5"/>
  <c r="J26" i="5"/>
  <c r="I26" i="5"/>
  <c r="J25" i="5"/>
  <c r="I25" i="5"/>
  <c r="J24" i="5"/>
  <c r="I24" i="5"/>
  <c r="J23" i="5"/>
  <c r="I23" i="5"/>
  <c r="J22" i="5"/>
  <c r="I22" i="5"/>
  <c r="K21" i="5"/>
  <c r="J21" i="5"/>
  <c r="I21" i="5"/>
  <c r="J20" i="5"/>
  <c r="I20" i="5"/>
  <c r="J19" i="5"/>
  <c r="I19" i="5"/>
  <c r="K19" i="5" s="1"/>
  <c r="J18" i="5"/>
  <c r="I18" i="5"/>
  <c r="J17" i="5"/>
  <c r="I17" i="5"/>
  <c r="J16" i="5"/>
  <c r="I16" i="5"/>
  <c r="J15" i="5"/>
  <c r="I15" i="5"/>
  <c r="K15" i="5" s="1"/>
  <c r="J14" i="5"/>
  <c r="I14" i="5"/>
  <c r="J13" i="5"/>
  <c r="I13" i="5"/>
  <c r="K13" i="5" s="1"/>
  <c r="J12" i="5"/>
  <c r="I12" i="5"/>
  <c r="J11" i="5"/>
  <c r="I11" i="5"/>
  <c r="K11" i="5" s="1"/>
  <c r="J10" i="5"/>
  <c r="K10" i="5" s="1"/>
  <c r="I10" i="5"/>
  <c r="J9" i="5"/>
  <c r="I9" i="5"/>
  <c r="J8" i="5"/>
  <c r="I8" i="5"/>
  <c r="K8" i="5" s="1"/>
  <c r="J7" i="5"/>
  <c r="I7" i="5"/>
  <c r="J6" i="5"/>
  <c r="I6" i="5"/>
  <c r="J5" i="5"/>
  <c r="I5" i="5"/>
  <c r="J4" i="5"/>
  <c r="I4" i="5"/>
  <c r="K4" i="5" s="1"/>
  <c r="J3" i="5"/>
  <c r="I3" i="5"/>
  <c r="K22" i="5" l="1"/>
  <c r="K26" i="5"/>
  <c r="K23" i="5"/>
  <c r="K5" i="5"/>
  <c r="K3" i="5"/>
  <c r="K7" i="5"/>
  <c r="K14" i="5"/>
  <c r="K18" i="5"/>
  <c r="K27" i="5"/>
  <c r="K9" i="5"/>
  <c r="K16" i="5"/>
  <c r="K20" i="5"/>
  <c r="K17" i="5"/>
  <c r="K25" i="5"/>
  <c r="G32" i="3"/>
  <c r="H32" i="3" s="1"/>
  <c r="F32" i="3"/>
  <c r="D32" i="3"/>
  <c r="F31" i="3"/>
  <c r="D31" i="3"/>
  <c r="G31" i="3" s="1"/>
  <c r="H31" i="3" s="1"/>
  <c r="G30" i="3"/>
  <c r="H30" i="3" s="1"/>
  <c r="F30" i="3"/>
  <c r="D30" i="3"/>
  <c r="G29" i="3"/>
  <c r="F29" i="3"/>
  <c r="H29" i="3" s="1"/>
  <c r="D29" i="3"/>
  <c r="G28" i="3"/>
  <c r="H28" i="3" s="1"/>
  <c r="F28" i="3"/>
  <c r="D28" i="3"/>
  <c r="G27" i="3"/>
  <c r="F27" i="3"/>
  <c r="H27" i="3" s="1"/>
  <c r="D27" i="3"/>
  <c r="G26" i="3"/>
  <c r="H26" i="3" s="1"/>
  <c r="F26" i="3"/>
  <c r="D26" i="3"/>
  <c r="G25" i="3"/>
  <c r="F25" i="3"/>
  <c r="H25" i="3" s="1"/>
  <c r="D25" i="3"/>
  <c r="G24" i="3"/>
  <c r="H24" i="3" s="1"/>
  <c r="F24" i="3"/>
  <c r="D24" i="3"/>
  <c r="G23" i="3"/>
  <c r="F23" i="3"/>
  <c r="H23" i="3" s="1"/>
  <c r="D23" i="3"/>
  <c r="G22" i="3"/>
  <c r="H22" i="3" s="1"/>
  <c r="F22" i="3"/>
  <c r="D22" i="3"/>
  <c r="G21" i="3"/>
  <c r="F21" i="3"/>
  <c r="H21" i="3" s="1"/>
  <c r="D21" i="3"/>
  <c r="G20" i="3"/>
  <c r="H20" i="3" s="1"/>
  <c r="F20" i="3"/>
  <c r="D20" i="3"/>
  <c r="G19" i="3"/>
  <c r="H19" i="3" s="1"/>
  <c r="F19" i="3"/>
  <c r="D19" i="3"/>
  <c r="G18" i="3"/>
  <c r="H18" i="3" s="1"/>
  <c r="F18" i="3"/>
  <c r="D18" i="3"/>
  <c r="G17" i="3"/>
  <c r="H17" i="3" s="1"/>
  <c r="F17" i="3"/>
  <c r="D17" i="3"/>
  <c r="G16" i="3"/>
  <c r="H16" i="3" s="1"/>
  <c r="F16" i="3"/>
  <c r="D16" i="3"/>
  <c r="G15" i="3"/>
  <c r="H15" i="3" s="1"/>
  <c r="F15" i="3"/>
  <c r="D15" i="3"/>
  <c r="G14" i="3"/>
  <c r="H14" i="3" s="1"/>
  <c r="F14" i="3"/>
  <c r="D14" i="3"/>
</calcChain>
</file>

<file path=xl/sharedStrings.xml><?xml version="1.0" encoding="utf-8"?>
<sst xmlns="http://schemas.openxmlformats.org/spreadsheetml/2006/main" count="638" uniqueCount="210">
  <si>
    <t>MSP 200 Evaluation Report</t>
  </si>
  <si>
    <t>Lab. Ref.</t>
  </si>
  <si>
    <t>Operator</t>
  </si>
  <si>
    <t>Wellname</t>
  </si>
  <si>
    <t>wsname</t>
  </si>
  <si>
    <t>Country</t>
  </si>
  <si>
    <t>TopDepth</t>
  </si>
  <si>
    <t>Bottom Depth</t>
  </si>
  <si>
    <t>DepthUnit</t>
  </si>
  <si>
    <t>SampleType</t>
  </si>
  <si>
    <t>Prep. Type</t>
  </si>
  <si>
    <t>Rock Fraction</t>
  </si>
  <si>
    <t>Std. Refer.</t>
  </si>
  <si>
    <t xml:space="preserve">Spinel [0.393] YAG [0.929] GGG [1.749] </t>
  </si>
  <si>
    <t>Description</t>
  </si>
  <si>
    <t>Exp. Descr.</t>
  </si>
  <si>
    <t>Channel</t>
  </si>
  <si>
    <t>&lt;Chan 01&gt;</t>
  </si>
  <si>
    <t>Method</t>
  </si>
  <si>
    <t>Point Scan</t>
  </si>
  <si>
    <t>Minimum</t>
  </si>
  <si>
    <t>Maximum</t>
  </si>
  <si>
    <t>Mean</t>
  </si>
  <si>
    <t>Standard Dev.</t>
  </si>
  <si>
    <t>Variance</t>
  </si>
  <si>
    <t>Total Meas.</t>
  </si>
  <si>
    <t>V-Step</t>
  </si>
  <si>
    <t>Mid-Point</t>
  </si>
  <si>
    <t xml:space="preserve">Reflectivity [%]   </t>
  </si>
  <si>
    <t>Number</t>
  </si>
  <si>
    <t>Volume [%]</t>
  </si>
  <si>
    <t>0.26 to &lt; 0.42</t>
  </si>
  <si>
    <t>0.42 to &lt; 0.58</t>
  </si>
  <si>
    <t>0.58 to &lt; 0.75</t>
  </si>
  <si>
    <t>0.75 to &lt; 0.91</t>
  </si>
  <si>
    <t>0.91 to &lt; 1.07</t>
  </si>
  <si>
    <t>1.07 to &lt; 1.23</t>
  </si>
  <si>
    <t>1.23 to &lt; 1.39</t>
  </si>
  <si>
    <t>1.39 to &lt; 1.55</t>
  </si>
  <si>
    <t>1.55 to &lt; 1.71</t>
  </si>
  <si>
    <t>1.71 to &lt; 1.87</t>
  </si>
  <si>
    <t>Data</t>
  </si>
  <si>
    <t>&lt;Chan 02&gt;</t>
  </si>
  <si>
    <t>0.17 to &lt; 0.47</t>
  </si>
  <si>
    <t>0.47 to &lt; 0.76</t>
  </si>
  <si>
    <t>0.76 to &lt; 1.06</t>
  </si>
  <si>
    <t>1.06 to &lt; 1.35</t>
  </si>
  <si>
    <t>1.35 to &lt; 1.65</t>
  </si>
  <si>
    <t>1.65 to &lt; 1.94</t>
  </si>
  <si>
    <t>1.94 to &lt; 2.24</t>
  </si>
  <si>
    <t>2.24 to &lt; 2.53</t>
  </si>
  <si>
    <t>2.53 to &lt; 2.83</t>
  </si>
  <si>
    <t>2.83 to &lt; 3.12</t>
  </si>
  <si>
    <t xml:space="preserve">Parent </t>
  </si>
  <si>
    <t>max.diameter</t>
  </si>
  <si>
    <t>mean.spore.size</t>
  </si>
  <si>
    <t>notes</t>
  </si>
  <si>
    <t>Width</t>
  </si>
  <si>
    <t>Lenticulitheca_magna</t>
  </si>
  <si>
    <t>Lenticulitheca_mesodeca</t>
  </si>
  <si>
    <t>Lenticulitheca_variabilis</t>
  </si>
  <si>
    <t xml:space="preserve">Lenticulitheca_alenii </t>
  </si>
  <si>
    <t>Paracooksonia_apiculispora</t>
  </si>
  <si>
    <t>min</t>
  </si>
  <si>
    <t>max</t>
  </si>
  <si>
    <t>Paracooksonia_ambitispora</t>
  </si>
  <si>
    <t>Specimen</t>
  </si>
  <si>
    <t>Length</t>
  </si>
  <si>
    <t>radius</t>
  </si>
  <si>
    <t>Amb d mean</t>
  </si>
  <si>
    <t>amb radius</t>
  </si>
  <si>
    <t xml:space="preserve">vol specimen </t>
  </si>
  <si>
    <t>est spore n</t>
  </si>
  <si>
    <t>Notes</t>
  </si>
  <si>
    <t>Reference</t>
  </si>
  <si>
    <t>Scylaspora_Wellman</t>
  </si>
  <si>
    <t>Wellman 1996 table 1</t>
  </si>
  <si>
    <t>Wellman 1996</t>
  </si>
  <si>
    <t>Scylaspora</t>
  </si>
  <si>
    <t>Lenticulitheca</t>
  </si>
  <si>
    <t>Morris et al 2011</t>
  </si>
  <si>
    <t>Paracooksonia</t>
  </si>
  <si>
    <t>Paracooksonia_apiculispora, min</t>
  </si>
  <si>
    <t>Paracooksonia_apiculispora, max</t>
  </si>
  <si>
    <t>Paracooksonia_ambitispora, min</t>
  </si>
  <si>
    <t>Paracooksonia_ambitispora, max</t>
  </si>
  <si>
    <t xml:space="preserve">Tetrahedraletes sp. </t>
  </si>
  <si>
    <t>Ordovician fragment est.</t>
  </si>
  <si>
    <t xml:space="preserve">Wellman </t>
  </si>
  <si>
    <t>Emphanisporites</t>
  </si>
  <si>
    <t>Ball and Taylor</t>
  </si>
  <si>
    <t>n</t>
  </si>
  <si>
    <t>Laevolancis</t>
  </si>
  <si>
    <t>Hispanaediscus</t>
  </si>
  <si>
    <t>Ambitisporites</t>
  </si>
  <si>
    <t>Aneurospora</t>
  </si>
  <si>
    <t>Stellatispora</t>
  </si>
  <si>
    <t>Fecundity</t>
  </si>
  <si>
    <t>Genus</t>
  </si>
  <si>
    <t>n_spores</t>
  </si>
  <si>
    <t>Specimen code</t>
  </si>
  <si>
    <r>
      <t xml:space="preserve">in situ </t>
    </r>
    <r>
      <rPr>
        <sz val="11"/>
        <color theme="1"/>
        <rFont val="Courier New"/>
        <family val="2"/>
      </rPr>
      <t>spore genus</t>
    </r>
  </si>
  <si>
    <t>Spore mass shape</t>
  </si>
  <si>
    <t>Spore mass L</t>
  </si>
  <si>
    <t>Spore mass W</t>
  </si>
  <si>
    <t>Spore mass r*</t>
  </si>
  <si>
    <t>in situ amb diameter range</t>
  </si>
  <si>
    <t>mean amb diameter</t>
  </si>
  <si>
    <t>Spore mass volume</t>
  </si>
  <si>
    <t>Vol of mean spores</t>
  </si>
  <si>
    <t>est. n spores in mass</t>
  </si>
  <si>
    <t>ABM5014-005</t>
  </si>
  <si>
    <t>discoidal</t>
  </si>
  <si>
    <t>25(30)35</t>
  </si>
  <si>
    <t xml:space="preserve">Representative? </t>
  </si>
  <si>
    <t>ABM5014-007</t>
  </si>
  <si>
    <t>31(35)40</t>
  </si>
  <si>
    <t>ABM5014-009</t>
  </si>
  <si>
    <t>37(46)50</t>
  </si>
  <si>
    <t>Fragment</t>
  </si>
  <si>
    <t>ABM5014-010</t>
  </si>
  <si>
    <t>sub-triangular</t>
  </si>
  <si>
    <t>30(36)42</t>
  </si>
  <si>
    <t>na</t>
  </si>
  <si>
    <t>ABM5023-003</t>
  </si>
  <si>
    <t>oval</t>
  </si>
  <si>
    <t>16(20)22</t>
  </si>
  <si>
    <t>ABM5027-001</t>
  </si>
  <si>
    <t>19(24)27</t>
  </si>
  <si>
    <t>ABM5029-001</t>
  </si>
  <si>
    <t>pear shaped</t>
  </si>
  <si>
    <t>M50DE98-001</t>
  </si>
  <si>
    <t>Cylindrical</t>
  </si>
  <si>
    <t>41(44)50</t>
  </si>
  <si>
    <t>M50DE98-003</t>
  </si>
  <si>
    <t>27(30)33</t>
  </si>
  <si>
    <t>ABM5032-001</t>
  </si>
  <si>
    <t>Cymbohilates</t>
  </si>
  <si>
    <t>fragmented</t>
  </si>
  <si>
    <t>19(20)21</t>
  </si>
  <si>
    <t>ABM5014-006</t>
  </si>
  <si>
    <t>12(16)24</t>
  </si>
  <si>
    <t>ABM5014-004</t>
  </si>
  <si>
    <t>spoon shaped</t>
  </si>
  <si>
    <t>16(18)20</t>
  </si>
  <si>
    <t>ABM5027-004</t>
  </si>
  <si>
    <t>22(24)27</t>
  </si>
  <si>
    <t>M50DE98-004</t>
  </si>
  <si>
    <t>16(20)23</t>
  </si>
  <si>
    <t>M50DE98-005</t>
  </si>
  <si>
    <t>12(15)18</t>
  </si>
  <si>
    <t>ABM5020-001</t>
  </si>
  <si>
    <t xml:space="preserve">elongate </t>
  </si>
  <si>
    <t>36(37)38</t>
  </si>
  <si>
    <t>ABM5031-003</t>
  </si>
  <si>
    <t>17(18)19</t>
  </si>
  <si>
    <t>ABM5014-002</t>
  </si>
  <si>
    <t>triangular</t>
  </si>
  <si>
    <t>15(19)22</t>
  </si>
  <si>
    <t>ABM5028.1-001</t>
  </si>
  <si>
    <t>18(21)24</t>
  </si>
  <si>
    <t>ABM5028-005</t>
  </si>
  <si>
    <t>12(14)18</t>
  </si>
  <si>
    <t>ABM5023-001</t>
  </si>
  <si>
    <t>23(26)30</t>
  </si>
  <si>
    <t>ABM5029-002</t>
  </si>
  <si>
    <t>Streelispora</t>
  </si>
  <si>
    <t>21(26)30</t>
  </si>
  <si>
    <t>ABM5021-001</t>
  </si>
  <si>
    <t>25(26)28</t>
  </si>
  <si>
    <t>ABM5027-006</t>
  </si>
  <si>
    <t>19(21)22</t>
  </si>
  <si>
    <t>ABM5032-002</t>
  </si>
  <si>
    <t>12(13)14</t>
  </si>
  <si>
    <t>M50DE98-002</t>
  </si>
  <si>
    <t>18(21)25</t>
  </si>
  <si>
    <t>ABM5014-011</t>
  </si>
  <si>
    <t>18(23)26</t>
  </si>
  <si>
    <t>ABM5031-001</t>
  </si>
  <si>
    <r>
      <t xml:space="preserve">in situ </t>
    </r>
    <r>
      <rPr>
        <b/>
        <sz val="11"/>
        <color theme="1"/>
        <rFont val="Calibri"/>
        <family val="2"/>
        <scheme val="minor"/>
      </rPr>
      <t>genus</t>
    </r>
  </si>
  <si>
    <t>Smooth cuticle</t>
  </si>
  <si>
    <t>Ridged cuticle</t>
  </si>
  <si>
    <t>Holes in cuticle</t>
  </si>
  <si>
    <t>Non-beveled holes in spores</t>
  </si>
  <si>
    <t>Beveled holes in spores</t>
  </si>
  <si>
    <t>Interdigitating tubes</t>
  </si>
  <si>
    <t>?Saprotrophic crust</t>
  </si>
  <si>
    <t>Decay, spores</t>
  </si>
  <si>
    <t>Decay, cuticle</t>
  </si>
  <si>
    <t>Spore EES</t>
  </si>
  <si>
    <t>Decay features</t>
  </si>
  <si>
    <t>Spore mass measurements</t>
  </si>
  <si>
    <t>Spore mass vol calcs</t>
  </si>
  <si>
    <t>Fertile</t>
  </si>
  <si>
    <t>Stomata</t>
  </si>
  <si>
    <t>Branching</t>
  </si>
  <si>
    <t>Decay</t>
  </si>
  <si>
    <t>Internal lumen features</t>
  </si>
  <si>
    <t>Longitudinal ridges</t>
  </si>
  <si>
    <t>ABM5027-007</t>
  </si>
  <si>
    <t>ABM5028-003</t>
  </si>
  <si>
    <t>ABM5028-004</t>
  </si>
  <si>
    <t>ABM5028-006</t>
  </si>
  <si>
    <t>M5026PIN-1</t>
  </si>
  <si>
    <t>M5026PIN-2</t>
  </si>
  <si>
    <t>MPA25239-4-2</t>
  </si>
  <si>
    <t>MPA25239-1-1</t>
  </si>
  <si>
    <t>MPA25239-6-1</t>
  </si>
  <si>
    <t>Axis details</t>
  </si>
  <si>
    <t>published specimen spore vol 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</si>
</sst>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ourier New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ourier New"/>
      <family val="3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621FA-5BF5-4F36-809E-B1234ABC8FB9}">
  <dimension ref="A1:F130"/>
  <sheetViews>
    <sheetView workbookViewId="0">
      <selection activeCell="C7" sqref="C7"/>
    </sheetView>
  </sheetViews>
  <sheetFormatPr defaultRowHeight="14.5" x14ac:dyDescent="0.35"/>
  <sheetData>
    <row r="1" spans="1:6" ht="23" x14ac:dyDescent="0.5">
      <c r="A1" s="1" t="s">
        <v>0</v>
      </c>
    </row>
    <row r="3" spans="1:6" x14ac:dyDescent="0.35">
      <c r="A3" s="2" t="s">
        <v>1</v>
      </c>
      <c r="C3" s="2" t="s">
        <v>2</v>
      </c>
    </row>
    <row r="4" spans="1:6" x14ac:dyDescent="0.35">
      <c r="A4" s="2" t="s">
        <v>3</v>
      </c>
      <c r="C4" s="2" t="s">
        <v>4</v>
      </c>
      <c r="E4" s="2" t="s">
        <v>5</v>
      </c>
    </row>
    <row r="5" spans="1:6" x14ac:dyDescent="0.35">
      <c r="A5" s="2" t="s">
        <v>6</v>
      </c>
      <c r="B5">
        <v>0</v>
      </c>
      <c r="C5" s="2" t="s">
        <v>7</v>
      </c>
      <c r="D5">
        <v>0</v>
      </c>
      <c r="E5" s="2" t="s">
        <v>8</v>
      </c>
    </row>
    <row r="6" spans="1:6" x14ac:dyDescent="0.35">
      <c r="A6" s="2" t="s">
        <v>9</v>
      </c>
      <c r="C6" s="2" t="s">
        <v>10</v>
      </c>
      <c r="E6" s="2" t="s">
        <v>11</v>
      </c>
    </row>
    <row r="8" spans="1:6" x14ac:dyDescent="0.35">
      <c r="A8" s="2" t="s">
        <v>12</v>
      </c>
      <c r="B8" t="s">
        <v>13</v>
      </c>
    </row>
    <row r="9" spans="1:6" x14ac:dyDescent="0.35">
      <c r="A9" s="2" t="s">
        <v>14</v>
      </c>
    </row>
    <row r="10" spans="1:6" x14ac:dyDescent="0.35">
      <c r="A10" s="2" t="s">
        <v>15</v>
      </c>
    </row>
    <row r="11" spans="1:6" x14ac:dyDescent="0.35">
      <c r="A11" s="2"/>
    </row>
    <row r="13" spans="1:6" x14ac:dyDescent="0.35">
      <c r="A13" s="2" t="s">
        <v>16</v>
      </c>
      <c r="B13" t="s">
        <v>17</v>
      </c>
      <c r="C13" s="2" t="s">
        <v>18</v>
      </c>
      <c r="D13" t="s">
        <v>19</v>
      </c>
    </row>
    <row r="15" spans="1:6" x14ac:dyDescent="0.35">
      <c r="A15" s="2" t="s">
        <v>20</v>
      </c>
      <c r="B15">
        <v>0.26419999999999999</v>
      </c>
      <c r="C15" s="2" t="s">
        <v>21</v>
      </c>
      <c r="D15">
        <v>1.8676999999999999</v>
      </c>
      <c r="E15" s="2" t="s">
        <v>22</v>
      </c>
      <c r="F15">
        <v>1.0669</v>
      </c>
    </row>
    <row r="16" spans="1:6" x14ac:dyDescent="0.35">
      <c r="A16" s="2" t="s">
        <v>23</v>
      </c>
      <c r="B16">
        <v>0.37619999999999998</v>
      </c>
      <c r="C16" s="2" t="s">
        <v>24</v>
      </c>
      <c r="D16">
        <v>0.14149999999999999</v>
      </c>
      <c r="E16" s="2" t="s">
        <v>25</v>
      </c>
      <c r="F16">
        <v>100</v>
      </c>
    </row>
    <row r="18" spans="1:5" x14ac:dyDescent="0.35">
      <c r="A18" s="3" t="s">
        <v>26</v>
      </c>
      <c r="B18" s="3" t="s">
        <v>27</v>
      </c>
      <c r="C18" s="3" t="s">
        <v>28</v>
      </c>
      <c r="D18" s="3" t="s">
        <v>29</v>
      </c>
      <c r="E18" s="3" t="s">
        <v>30</v>
      </c>
    </row>
    <row r="19" spans="1:5" x14ac:dyDescent="0.35">
      <c r="A19" s="3">
        <v>0.2</v>
      </c>
      <c r="B19" s="3">
        <v>0.34399999999999997</v>
      </c>
      <c r="C19" s="3" t="s">
        <v>31</v>
      </c>
      <c r="D19" s="3">
        <v>3</v>
      </c>
      <c r="E19" s="3">
        <v>3</v>
      </c>
    </row>
    <row r="20" spans="1:5" x14ac:dyDescent="0.35">
      <c r="A20" s="3">
        <v>0.4</v>
      </c>
      <c r="B20" s="3">
        <v>0.505</v>
      </c>
      <c r="C20" s="3" t="s">
        <v>32</v>
      </c>
      <c r="D20" s="3">
        <v>2</v>
      </c>
      <c r="E20" s="3">
        <v>2</v>
      </c>
    </row>
    <row r="21" spans="1:5" x14ac:dyDescent="0.35">
      <c r="A21" s="3">
        <v>0.5</v>
      </c>
      <c r="B21" s="3">
        <v>0.66500000000000004</v>
      </c>
      <c r="C21" s="3" t="s">
        <v>33</v>
      </c>
      <c r="D21" s="3">
        <v>12</v>
      </c>
      <c r="E21" s="3">
        <v>12</v>
      </c>
    </row>
    <row r="22" spans="1:5" x14ac:dyDescent="0.35">
      <c r="A22" s="3">
        <v>0.7</v>
      </c>
      <c r="B22" s="3">
        <v>0.82499999999999996</v>
      </c>
      <c r="C22" s="3" t="s">
        <v>34</v>
      </c>
      <c r="D22" s="3">
        <v>27</v>
      </c>
      <c r="E22" s="3">
        <v>27</v>
      </c>
    </row>
    <row r="23" spans="1:5" x14ac:dyDescent="0.35">
      <c r="A23" s="3">
        <v>0.9</v>
      </c>
      <c r="B23" s="3">
        <v>0.98599999999999999</v>
      </c>
      <c r="C23" s="3" t="s">
        <v>35</v>
      </c>
      <c r="D23" s="3">
        <v>17</v>
      </c>
      <c r="E23" s="3">
        <v>17</v>
      </c>
    </row>
    <row r="24" spans="1:5" x14ac:dyDescent="0.35">
      <c r="A24" s="3">
        <v>1</v>
      </c>
      <c r="B24" s="3">
        <v>1.1459999999999999</v>
      </c>
      <c r="C24" s="3" t="s">
        <v>36</v>
      </c>
      <c r="D24" s="3">
        <v>3</v>
      </c>
      <c r="E24" s="3">
        <v>3</v>
      </c>
    </row>
    <row r="25" spans="1:5" x14ac:dyDescent="0.35">
      <c r="A25" s="3">
        <v>1.2</v>
      </c>
      <c r="B25" s="3">
        <v>1.306</v>
      </c>
      <c r="C25" s="3" t="s">
        <v>37</v>
      </c>
      <c r="D25" s="3">
        <v>8</v>
      </c>
      <c r="E25" s="3">
        <v>8</v>
      </c>
    </row>
    <row r="26" spans="1:5" x14ac:dyDescent="0.35">
      <c r="A26" s="3">
        <v>1.3</v>
      </c>
      <c r="B26" s="3">
        <v>1.4670000000000001</v>
      </c>
      <c r="C26" s="3" t="s">
        <v>38</v>
      </c>
      <c r="D26" s="3">
        <v>13</v>
      </c>
      <c r="E26" s="3">
        <v>13</v>
      </c>
    </row>
    <row r="27" spans="1:5" x14ac:dyDescent="0.35">
      <c r="A27" s="3">
        <v>1.5</v>
      </c>
      <c r="B27" s="3">
        <v>1.627</v>
      </c>
      <c r="C27" s="3" t="s">
        <v>39</v>
      </c>
      <c r="D27" s="3">
        <v>13</v>
      </c>
      <c r="E27" s="3">
        <v>13</v>
      </c>
    </row>
    <row r="28" spans="1:5" x14ac:dyDescent="0.35">
      <c r="A28" s="3">
        <v>1.7</v>
      </c>
      <c r="B28" s="3">
        <v>1.788</v>
      </c>
      <c r="C28" s="3" t="s">
        <v>40</v>
      </c>
      <c r="D28" s="3">
        <v>2</v>
      </c>
      <c r="E28" s="3">
        <v>2</v>
      </c>
    </row>
    <row r="30" spans="1:5" x14ac:dyDescent="0.35">
      <c r="A30" s="3" t="s">
        <v>29</v>
      </c>
      <c r="B30" s="3" t="s">
        <v>41</v>
      </c>
    </row>
    <row r="31" spans="1:5" x14ac:dyDescent="0.35">
      <c r="A31" s="3">
        <v>1</v>
      </c>
      <c r="B31" s="3">
        <v>1.6859999999999999</v>
      </c>
    </row>
    <row r="32" spans="1:5" x14ac:dyDescent="0.35">
      <c r="A32" s="3">
        <v>2</v>
      </c>
      <c r="B32" s="3">
        <v>0.82</v>
      </c>
    </row>
    <row r="33" spans="1:2" x14ac:dyDescent="0.35">
      <c r="A33" s="3">
        <v>3</v>
      </c>
      <c r="B33" s="3">
        <v>0.875</v>
      </c>
    </row>
    <row r="34" spans="1:2" x14ac:dyDescent="0.35">
      <c r="A34" s="3">
        <v>4</v>
      </c>
      <c r="B34" s="3">
        <v>1.599</v>
      </c>
    </row>
    <row r="35" spans="1:2" x14ac:dyDescent="0.35">
      <c r="A35" s="3">
        <v>5</v>
      </c>
      <c r="B35" s="3">
        <v>0.84299999999999997</v>
      </c>
    </row>
    <row r="36" spans="1:2" x14ac:dyDescent="0.35">
      <c r="A36" s="3">
        <v>6</v>
      </c>
      <c r="B36" s="3">
        <v>0.73</v>
      </c>
    </row>
    <row r="37" spans="1:2" x14ac:dyDescent="0.35">
      <c r="A37" s="3">
        <v>7</v>
      </c>
      <c r="B37" s="3">
        <v>1.016</v>
      </c>
    </row>
    <row r="38" spans="1:2" x14ac:dyDescent="0.35">
      <c r="A38" s="3">
        <v>8</v>
      </c>
      <c r="B38" s="3">
        <v>0.97799999999999998</v>
      </c>
    </row>
    <row r="39" spans="1:2" x14ac:dyDescent="0.35">
      <c r="A39" s="3">
        <v>9</v>
      </c>
      <c r="B39" s="3">
        <v>0.81699999999999995</v>
      </c>
    </row>
    <row r="40" spans="1:2" x14ac:dyDescent="0.35">
      <c r="A40" s="3">
        <v>10</v>
      </c>
      <c r="B40" s="3">
        <v>0.72399999999999998</v>
      </c>
    </row>
    <row r="41" spans="1:2" x14ac:dyDescent="0.35">
      <c r="A41" s="3">
        <v>11</v>
      </c>
      <c r="B41" s="3">
        <v>0.90100000000000002</v>
      </c>
    </row>
    <row r="42" spans="1:2" x14ac:dyDescent="0.35">
      <c r="A42" s="3">
        <v>12</v>
      </c>
      <c r="B42" s="3">
        <v>1.532</v>
      </c>
    </row>
    <row r="43" spans="1:2" x14ac:dyDescent="0.35">
      <c r="A43" s="3">
        <v>13</v>
      </c>
      <c r="B43" s="3">
        <v>1.379</v>
      </c>
    </row>
    <row r="44" spans="1:2" x14ac:dyDescent="0.35">
      <c r="A44" s="3">
        <v>14</v>
      </c>
      <c r="B44" s="3">
        <v>0.33700000000000002</v>
      </c>
    </row>
    <row r="45" spans="1:2" x14ac:dyDescent="0.35">
      <c r="A45" s="3">
        <v>15</v>
      </c>
      <c r="B45" s="3">
        <v>0.754</v>
      </c>
    </row>
    <row r="46" spans="1:2" x14ac:dyDescent="0.35">
      <c r="A46" s="3">
        <v>16</v>
      </c>
      <c r="B46" s="3">
        <v>0.96399999999999997</v>
      </c>
    </row>
    <row r="47" spans="1:2" x14ac:dyDescent="0.35">
      <c r="A47" s="3">
        <v>17</v>
      </c>
      <c r="B47" s="3">
        <v>1.66</v>
      </c>
    </row>
    <row r="48" spans="1:2" x14ac:dyDescent="0.35">
      <c r="A48" s="3">
        <v>18</v>
      </c>
      <c r="B48" s="3">
        <v>1.159</v>
      </c>
    </row>
    <row r="49" spans="1:2" x14ac:dyDescent="0.35">
      <c r="A49" s="3">
        <v>19</v>
      </c>
      <c r="B49" s="3">
        <v>0.72499999999999998</v>
      </c>
    </row>
    <row r="50" spans="1:2" x14ac:dyDescent="0.35">
      <c r="A50" s="3">
        <v>20</v>
      </c>
      <c r="B50" s="3">
        <v>0.91600000000000004</v>
      </c>
    </row>
    <row r="51" spans="1:2" x14ac:dyDescent="0.35">
      <c r="A51" s="3">
        <v>21</v>
      </c>
      <c r="B51" s="3">
        <v>0.91600000000000004</v>
      </c>
    </row>
    <row r="52" spans="1:2" x14ac:dyDescent="0.35">
      <c r="A52" s="3">
        <v>22</v>
      </c>
      <c r="B52" s="3">
        <v>0.95599999999999996</v>
      </c>
    </row>
    <row r="53" spans="1:2" x14ac:dyDescent="0.35">
      <c r="A53" s="3">
        <v>23</v>
      </c>
      <c r="B53" s="3">
        <v>1.6319999999999999</v>
      </c>
    </row>
    <row r="54" spans="1:2" x14ac:dyDescent="0.35">
      <c r="A54" s="3">
        <v>24</v>
      </c>
      <c r="B54" s="3">
        <v>1.409</v>
      </c>
    </row>
    <row r="55" spans="1:2" x14ac:dyDescent="0.35">
      <c r="A55" s="3">
        <v>25</v>
      </c>
      <c r="B55" s="3">
        <v>0.80500000000000005</v>
      </c>
    </row>
    <row r="56" spans="1:2" x14ac:dyDescent="0.35">
      <c r="A56" s="3">
        <v>26</v>
      </c>
      <c r="B56" s="3">
        <v>1.5109999999999999</v>
      </c>
    </row>
    <row r="57" spans="1:2" x14ac:dyDescent="0.35">
      <c r="A57" s="3">
        <v>27</v>
      </c>
      <c r="B57" s="3">
        <v>1.478</v>
      </c>
    </row>
    <row r="58" spans="1:2" x14ac:dyDescent="0.35">
      <c r="A58" s="3">
        <v>28</v>
      </c>
      <c r="B58" s="3">
        <v>0.79200000000000004</v>
      </c>
    </row>
    <row r="59" spans="1:2" x14ac:dyDescent="0.35">
      <c r="A59" s="3">
        <v>29</v>
      </c>
      <c r="B59" s="3">
        <v>0.63200000000000001</v>
      </c>
    </row>
    <row r="60" spans="1:2" x14ac:dyDescent="0.35">
      <c r="A60" s="3">
        <v>30</v>
      </c>
      <c r="B60" s="3">
        <v>1.446</v>
      </c>
    </row>
    <row r="61" spans="1:2" x14ac:dyDescent="0.35">
      <c r="A61" s="3">
        <v>31</v>
      </c>
      <c r="B61" s="3">
        <v>1.607</v>
      </c>
    </row>
    <row r="62" spans="1:2" x14ac:dyDescent="0.35">
      <c r="A62" s="3">
        <v>32</v>
      </c>
      <c r="B62" s="3">
        <v>1.6930000000000001</v>
      </c>
    </row>
    <row r="63" spans="1:2" x14ac:dyDescent="0.35">
      <c r="A63" s="3">
        <v>33</v>
      </c>
      <c r="B63" s="3">
        <v>0.754</v>
      </c>
    </row>
    <row r="64" spans="1:2" x14ac:dyDescent="0.35">
      <c r="A64" s="3">
        <v>34</v>
      </c>
      <c r="B64" s="3">
        <v>1.8680000000000001</v>
      </c>
    </row>
    <row r="65" spans="1:2" x14ac:dyDescent="0.35">
      <c r="A65" s="3">
        <v>35</v>
      </c>
      <c r="B65" s="3">
        <v>0.76400000000000001</v>
      </c>
    </row>
    <row r="66" spans="1:2" x14ac:dyDescent="0.35">
      <c r="A66" s="3">
        <v>36</v>
      </c>
      <c r="B66" s="3">
        <v>1.431</v>
      </c>
    </row>
    <row r="67" spans="1:2" x14ac:dyDescent="0.35">
      <c r="A67" s="3">
        <v>37</v>
      </c>
      <c r="B67" s="3">
        <v>1.748</v>
      </c>
    </row>
    <row r="68" spans="1:2" x14ac:dyDescent="0.35">
      <c r="A68" s="3">
        <v>38</v>
      </c>
      <c r="B68" s="3">
        <v>1.6160000000000001</v>
      </c>
    </row>
    <row r="69" spans="1:2" x14ac:dyDescent="0.35">
      <c r="A69" s="3">
        <v>39</v>
      </c>
      <c r="B69" s="3">
        <v>0.73199999999999998</v>
      </c>
    </row>
    <row r="70" spans="1:2" x14ac:dyDescent="0.35">
      <c r="A70" s="3">
        <v>40</v>
      </c>
      <c r="B70" s="3">
        <v>1.621</v>
      </c>
    </row>
    <row r="71" spans="1:2" x14ac:dyDescent="0.35">
      <c r="A71" s="3">
        <v>41</v>
      </c>
      <c r="B71" s="3">
        <v>0.70199999999999996</v>
      </c>
    </row>
    <row r="72" spans="1:2" x14ac:dyDescent="0.35">
      <c r="A72" s="3">
        <v>42</v>
      </c>
      <c r="B72" s="3">
        <v>0.50700000000000001</v>
      </c>
    </row>
    <row r="73" spans="1:2" x14ac:dyDescent="0.35">
      <c r="A73" s="3">
        <v>43</v>
      </c>
      <c r="B73" s="3">
        <v>0.88600000000000001</v>
      </c>
    </row>
    <row r="74" spans="1:2" x14ac:dyDescent="0.35">
      <c r="A74" s="3">
        <v>44</v>
      </c>
      <c r="B74" s="3">
        <v>1.4990000000000001</v>
      </c>
    </row>
    <row r="75" spans="1:2" x14ac:dyDescent="0.35">
      <c r="A75" s="3">
        <v>45</v>
      </c>
      <c r="B75" s="3">
        <v>1.54</v>
      </c>
    </row>
    <row r="76" spans="1:2" x14ac:dyDescent="0.35">
      <c r="A76" s="3">
        <v>46</v>
      </c>
      <c r="B76" s="3">
        <v>0.26400000000000001</v>
      </c>
    </row>
    <row r="77" spans="1:2" x14ac:dyDescent="0.35">
      <c r="A77" s="3">
        <v>47</v>
      </c>
      <c r="B77" s="3">
        <v>1.054</v>
      </c>
    </row>
    <row r="78" spans="1:2" x14ac:dyDescent="0.35">
      <c r="A78" s="3">
        <v>48</v>
      </c>
      <c r="B78" s="3">
        <v>0.80200000000000005</v>
      </c>
    </row>
    <row r="79" spans="1:2" x14ac:dyDescent="0.35">
      <c r="A79" s="3">
        <v>49</v>
      </c>
      <c r="B79" s="3">
        <v>1.29</v>
      </c>
    </row>
    <row r="80" spans="1:2" x14ac:dyDescent="0.35">
      <c r="A80" s="3">
        <v>50</v>
      </c>
      <c r="B80" s="3">
        <v>0.77400000000000002</v>
      </c>
    </row>
    <row r="81" spans="1:2" x14ac:dyDescent="0.35">
      <c r="A81" s="3">
        <v>51</v>
      </c>
      <c r="B81" s="3">
        <v>1.284</v>
      </c>
    </row>
    <row r="82" spans="1:2" x14ac:dyDescent="0.35">
      <c r="A82" s="3">
        <v>52</v>
      </c>
      <c r="B82" s="3">
        <v>1.115</v>
      </c>
    </row>
    <row r="83" spans="1:2" x14ac:dyDescent="0.35">
      <c r="A83" s="3">
        <v>53</v>
      </c>
      <c r="B83" s="3">
        <v>1.6539999999999999</v>
      </c>
    </row>
    <row r="84" spans="1:2" x14ac:dyDescent="0.35">
      <c r="A84" s="3">
        <v>54</v>
      </c>
      <c r="B84" s="3">
        <v>0.75900000000000001</v>
      </c>
    </row>
    <row r="85" spans="1:2" x14ac:dyDescent="0.35">
      <c r="A85" s="3">
        <v>55</v>
      </c>
      <c r="B85" s="3">
        <v>0.79900000000000004</v>
      </c>
    </row>
    <row r="86" spans="1:2" x14ac:dyDescent="0.35">
      <c r="A86" s="3">
        <v>56</v>
      </c>
      <c r="B86" s="3">
        <v>1.5369999999999999</v>
      </c>
    </row>
    <row r="87" spans="1:2" x14ac:dyDescent="0.35">
      <c r="A87" s="3">
        <v>57</v>
      </c>
      <c r="B87" s="3">
        <v>0.91300000000000003</v>
      </c>
    </row>
    <row r="88" spans="1:2" x14ac:dyDescent="0.35">
      <c r="A88" s="3">
        <v>58</v>
      </c>
      <c r="B88" s="3">
        <v>0.80400000000000005</v>
      </c>
    </row>
    <row r="89" spans="1:2" x14ac:dyDescent="0.35">
      <c r="A89" s="3">
        <v>59</v>
      </c>
      <c r="B89" s="3">
        <v>0.95799999999999996</v>
      </c>
    </row>
    <row r="90" spans="1:2" x14ac:dyDescent="0.35">
      <c r="A90" s="3">
        <v>60</v>
      </c>
      <c r="B90" s="3">
        <v>0.94099999999999995</v>
      </c>
    </row>
    <row r="91" spans="1:2" x14ac:dyDescent="0.35">
      <c r="A91" s="3">
        <v>61</v>
      </c>
      <c r="B91" s="3">
        <v>1.603</v>
      </c>
    </row>
    <row r="92" spans="1:2" x14ac:dyDescent="0.35">
      <c r="A92" s="3">
        <v>62</v>
      </c>
      <c r="B92" s="3">
        <v>0.92</v>
      </c>
    </row>
    <row r="93" spans="1:2" x14ac:dyDescent="0.35">
      <c r="A93" s="3">
        <v>63</v>
      </c>
      <c r="B93" s="3">
        <v>0.79400000000000004</v>
      </c>
    </row>
    <row r="94" spans="1:2" x14ac:dyDescent="0.35">
      <c r="A94" s="3">
        <v>64</v>
      </c>
      <c r="B94" s="3">
        <v>0.38600000000000001</v>
      </c>
    </row>
    <row r="95" spans="1:2" x14ac:dyDescent="0.35">
      <c r="A95" s="3">
        <v>65</v>
      </c>
      <c r="B95" s="3">
        <v>1.27</v>
      </c>
    </row>
    <row r="96" spans="1:2" x14ac:dyDescent="0.35">
      <c r="A96" s="3">
        <v>66</v>
      </c>
      <c r="B96" s="3">
        <v>0.89300000000000002</v>
      </c>
    </row>
    <row r="97" spans="1:2" x14ac:dyDescent="0.35">
      <c r="A97" s="3">
        <v>67</v>
      </c>
      <c r="B97" s="3">
        <v>0.83899999999999997</v>
      </c>
    </row>
    <row r="98" spans="1:2" x14ac:dyDescent="0.35">
      <c r="A98" s="3">
        <v>68</v>
      </c>
      <c r="B98" s="3">
        <v>0.97399999999999998</v>
      </c>
    </row>
    <row r="99" spans="1:2" x14ac:dyDescent="0.35">
      <c r="A99" s="3">
        <v>69</v>
      </c>
      <c r="B99" s="3">
        <v>0.86299999999999999</v>
      </c>
    </row>
    <row r="100" spans="1:2" x14ac:dyDescent="0.35">
      <c r="A100" s="3">
        <v>70</v>
      </c>
      <c r="B100" s="3">
        <v>0.51700000000000002</v>
      </c>
    </row>
    <row r="101" spans="1:2" x14ac:dyDescent="0.35">
      <c r="A101" s="3">
        <v>71</v>
      </c>
      <c r="B101" s="3">
        <v>0.60799999999999998</v>
      </c>
    </row>
    <row r="102" spans="1:2" x14ac:dyDescent="0.35">
      <c r="A102" s="3">
        <v>72</v>
      </c>
      <c r="B102" s="3">
        <v>0.93100000000000005</v>
      </c>
    </row>
    <row r="103" spans="1:2" x14ac:dyDescent="0.35">
      <c r="A103" s="3">
        <v>73</v>
      </c>
      <c r="B103" s="3">
        <v>0.99</v>
      </c>
    </row>
    <row r="104" spans="1:2" x14ac:dyDescent="0.35">
      <c r="A104" s="3">
        <v>74</v>
      </c>
      <c r="B104" s="3">
        <v>1.038</v>
      </c>
    </row>
    <row r="105" spans="1:2" x14ac:dyDescent="0.35">
      <c r="A105" s="3">
        <v>75</v>
      </c>
      <c r="B105" s="3">
        <v>1.57</v>
      </c>
    </row>
    <row r="106" spans="1:2" x14ac:dyDescent="0.35">
      <c r="A106" s="3">
        <v>76</v>
      </c>
      <c r="B106" s="3">
        <v>1.046</v>
      </c>
    </row>
    <row r="107" spans="1:2" x14ac:dyDescent="0.35">
      <c r="A107" s="3">
        <v>77</v>
      </c>
      <c r="B107" s="3">
        <v>0.76200000000000001</v>
      </c>
    </row>
    <row r="108" spans="1:2" x14ac:dyDescent="0.35">
      <c r="A108" s="3">
        <v>78</v>
      </c>
      <c r="B108" s="3">
        <v>0.69399999999999995</v>
      </c>
    </row>
    <row r="109" spans="1:2" x14ac:dyDescent="0.35">
      <c r="A109" s="3">
        <v>79</v>
      </c>
      <c r="B109" s="3">
        <v>1.349</v>
      </c>
    </row>
    <row r="110" spans="1:2" x14ac:dyDescent="0.35">
      <c r="A110" s="3">
        <v>80</v>
      </c>
      <c r="B110" s="3">
        <v>1.427</v>
      </c>
    </row>
    <row r="111" spans="1:2" x14ac:dyDescent="0.35">
      <c r="A111" s="3">
        <v>81</v>
      </c>
      <c r="B111" s="3">
        <v>1.407</v>
      </c>
    </row>
    <row r="112" spans="1:2" x14ac:dyDescent="0.35">
      <c r="A112" s="3">
        <v>82</v>
      </c>
      <c r="B112" s="3">
        <v>0.58899999999999997</v>
      </c>
    </row>
    <row r="113" spans="1:2" x14ac:dyDescent="0.35">
      <c r="A113" s="3">
        <v>83</v>
      </c>
      <c r="B113" s="3">
        <v>0.78700000000000003</v>
      </c>
    </row>
    <row r="114" spans="1:2" x14ac:dyDescent="0.35">
      <c r="A114" s="3">
        <v>84</v>
      </c>
      <c r="B114" s="3">
        <v>1.24</v>
      </c>
    </row>
    <row r="115" spans="1:2" x14ac:dyDescent="0.35">
      <c r="A115" s="3">
        <v>85</v>
      </c>
      <c r="B115" s="3">
        <v>1.056</v>
      </c>
    </row>
    <row r="116" spans="1:2" x14ac:dyDescent="0.35">
      <c r="A116" s="3">
        <v>86</v>
      </c>
      <c r="B116" s="3">
        <v>0.8</v>
      </c>
    </row>
    <row r="117" spans="1:2" x14ac:dyDescent="0.35">
      <c r="A117" s="3">
        <v>87</v>
      </c>
      <c r="B117" s="3">
        <v>0.77100000000000002</v>
      </c>
    </row>
    <row r="118" spans="1:2" x14ac:dyDescent="0.35">
      <c r="A118" s="3">
        <v>88</v>
      </c>
      <c r="B118" s="3">
        <v>0.73699999999999999</v>
      </c>
    </row>
    <row r="119" spans="1:2" x14ac:dyDescent="0.35">
      <c r="A119" s="3">
        <v>89</v>
      </c>
      <c r="B119" s="3">
        <v>0.68799999999999994</v>
      </c>
    </row>
    <row r="120" spans="1:2" x14ac:dyDescent="0.35">
      <c r="A120" s="3">
        <v>90</v>
      </c>
      <c r="B120" s="3">
        <v>1.615</v>
      </c>
    </row>
    <row r="121" spans="1:2" x14ac:dyDescent="0.35">
      <c r="A121" s="3">
        <v>91</v>
      </c>
      <c r="B121" s="3">
        <v>1.5089999999999999</v>
      </c>
    </row>
    <row r="122" spans="1:2" x14ac:dyDescent="0.35">
      <c r="A122" s="3">
        <v>92</v>
      </c>
      <c r="B122" s="3">
        <v>1.31</v>
      </c>
    </row>
    <row r="123" spans="1:2" x14ac:dyDescent="0.35">
      <c r="A123" s="3">
        <v>93</v>
      </c>
      <c r="B123" s="3">
        <v>1.3180000000000001</v>
      </c>
    </row>
    <row r="124" spans="1:2" x14ac:dyDescent="0.35">
      <c r="A124" s="3">
        <v>94</v>
      </c>
      <c r="B124" s="3">
        <v>0.78400000000000003</v>
      </c>
    </row>
    <row r="125" spans="1:2" x14ac:dyDescent="0.35">
      <c r="A125" s="3">
        <v>95</v>
      </c>
      <c r="B125" s="3">
        <v>1.143</v>
      </c>
    </row>
    <row r="126" spans="1:2" x14ac:dyDescent="0.35">
      <c r="A126" s="3">
        <v>96</v>
      </c>
      <c r="B126" s="3">
        <v>0.88200000000000001</v>
      </c>
    </row>
    <row r="127" spans="1:2" x14ac:dyDescent="0.35">
      <c r="A127" s="3">
        <v>97</v>
      </c>
      <c r="B127" s="3">
        <v>0.69299999999999995</v>
      </c>
    </row>
    <row r="128" spans="1:2" x14ac:dyDescent="0.35">
      <c r="A128" s="3">
        <v>98</v>
      </c>
      <c r="B128" s="3">
        <v>1.4710000000000001</v>
      </c>
    </row>
    <row r="129" spans="1:2" x14ac:dyDescent="0.35">
      <c r="A129" s="3">
        <v>99</v>
      </c>
      <c r="B129" s="3">
        <v>0.81499999999999995</v>
      </c>
    </row>
    <row r="130" spans="1:2" x14ac:dyDescent="0.35">
      <c r="A130" s="3">
        <v>100</v>
      </c>
      <c r="B130" s="3">
        <v>1.6950000000000001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D2262-6976-4106-8F26-3187EBCC243E}">
  <dimension ref="A1:F131"/>
  <sheetViews>
    <sheetView topLeftCell="Q24" workbookViewId="0">
      <selection activeCell="E32" sqref="E32"/>
    </sheetView>
  </sheetViews>
  <sheetFormatPr defaultRowHeight="14.5" x14ac:dyDescent="0.35"/>
  <sheetData>
    <row r="1" spans="1:6" ht="23" x14ac:dyDescent="0.5">
      <c r="A1" s="1" t="s">
        <v>0</v>
      </c>
    </row>
    <row r="3" spans="1:6" x14ac:dyDescent="0.35">
      <c r="A3" s="2" t="s">
        <v>1</v>
      </c>
      <c r="C3" s="2" t="s">
        <v>2</v>
      </c>
    </row>
    <row r="4" spans="1:6" x14ac:dyDescent="0.35">
      <c r="A4" s="2" t="s">
        <v>3</v>
      </c>
      <c r="C4" s="2" t="s">
        <v>4</v>
      </c>
      <c r="E4" s="2" t="s">
        <v>5</v>
      </c>
    </row>
    <row r="5" spans="1:6" x14ac:dyDescent="0.35">
      <c r="A5" s="2" t="s">
        <v>6</v>
      </c>
      <c r="B5">
        <v>0</v>
      </c>
      <c r="C5" s="2" t="s">
        <v>7</v>
      </c>
      <c r="D5">
        <v>0</v>
      </c>
      <c r="E5" s="2" t="s">
        <v>8</v>
      </c>
    </row>
    <row r="6" spans="1:6" x14ac:dyDescent="0.35">
      <c r="A6" s="2" t="s">
        <v>9</v>
      </c>
      <c r="C6" s="2" t="s">
        <v>10</v>
      </c>
      <c r="E6" s="2" t="s">
        <v>11</v>
      </c>
    </row>
    <row r="8" spans="1:6" x14ac:dyDescent="0.35">
      <c r="A8" s="2" t="s">
        <v>12</v>
      </c>
      <c r="B8" t="s">
        <v>13</v>
      </c>
    </row>
    <row r="9" spans="1:6" x14ac:dyDescent="0.35">
      <c r="A9" s="2" t="s">
        <v>14</v>
      </c>
    </row>
    <row r="10" spans="1:6" x14ac:dyDescent="0.35">
      <c r="A10" s="2" t="s">
        <v>15</v>
      </c>
    </row>
    <row r="11" spans="1:6" x14ac:dyDescent="0.35">
      <c r="A11" s="2"/>
    </row>
    <row r="13" spans="1:6" x14ac:dyDescent="0.35">
      <c r="A13" s="2" t="s">
        <v>16</v>
      </c>
      <c r="B13" t="s">
        <v>42</v>
      </c>
      <c r="C13" s="2" t="s">
        <v>18</v>
      </c>
      <c r="D13" t="s">
        <v>19</v>
      </c>
    </row>
    <row r="15" spans="1:6" x14ac:dyDescent="0.35">
      <c r="A15" s="2" t="s">
        <v>20</v>
      </c>
      <c r="B15">
        <v>0.17299999999999999</v>
      </c>
      <c r="C15" s="2" t="s">
        <v>21</v>
      </c>
      <c r="D15">
        <v>3.1202999999999999</v>
      </c>
      <c r="E15" s="2" t="s">
        <v>22</v>
      </c>
      <c r="F15">
        <v>0.52839999999999998</v>
      </c>
    </row>
    <row r="16" spans="1:6" x14ac:dyDescent="0.35">
      <c r="A16" s="2" t="s">
        <v>23</v>
      </c>
      <c r="B16">
        <v>0.45369999999999999</v>
      </c>
      <c r="C16" s="2" t="s">
        <v>24</v>
      </c>
      <c r="D16">
        <v>0.20580000000000001</v>
      </c>
      <c r="E16" s="2" t="s">
        <v>25</v>
      </c>
      <c r="F16">
        <v>100</v>
      </c>
    </row>
    <row r="18" spans="1:5" x14ac:dyDescent="0.35">
      <c r="A18" s="3" t="s">
        <v>26</v>
      </c>
      <c r="B18" s="3" t="s">
        <v>27</v>
      </c>
      <c r="C18" s="3" t="s">
        <v>28</v>
      </c>
      <c r="D18" s="3" t="s">
        <v>29</v>
      </c>
      <c r="E18" s="3" t="s">
        <v>30</v>
      </c>
    </row>
    <row r="19" spans="1:5" x14ac:dyDescent="0.35">
      <c r="A19" s="3">
        <v>0.1</v>
      </c>
      <c r="B19" s="3">
        <v>0.32</v>
      </c>
      <c r="C19" s="3" t="s">
        <v>43</v>
      </c>
      <c r="D19" s="3">
        <v>61</v>
      </c>
      <c r="E19" s="3">
        <v>61</v>
      </c>
    </row>
    <row r="20" spans="1:5" x14ac:dyDescent="0.35">
      <c r="A20" s="3">
        <v>0.4</v>
      </c>
      <c r="B20" s="3">
        <v>0.61499999999999999</v>
      </c>
      <c r="C20" s="3" t="s">
        <v>44</v>
      </c>
      <c r="D20" s="3">
        <v>28</v>
      </c>
      <c r="E20" s="3">
        <v>28</v>
      </c>
    </row>
    <row r="21" spans="1:5" x14ac:dyDescent="0.35">
      <c r="A21" s="3">
        <v>0.7</v>
      </c>
      <c r="B21" s="3">
        <v>0.91</v>
      </c>
      <c r="C21" s="3" t="s">
        <v>45</v>
      </c>
      <c r="D21" s="3">
        <v>3</v>
      </c>
      <c r="E21" s="3">
        <v>3</v>
      </c>
    </row>
    <row r="22" spans="1:5" x14ac:dyDescent="0.35">
      <c r="A22" s="3">
        <v>1</v>
      </c>
      <c r="B22" s="3">
        <v>1.2050000000000001</v>
      </c>
      <c r="C22" s="3" t="s">
        <v>46</v>
      </c>
      <c r="D22" s="3">
        <v>5</v>
      </c>
      <c r="E22" s="3">
        <v>5</v>
      </c>
    </row>
    <row r="23" spans="1:5" x14ac:dyDescent="0.35">
      <c r="A23" s="3">
        <v>1.3</v>
      </c>
      <c r="B23" s="3">
        <v>1.4990000000000001</v>
      </c>
      <c r="C23" s="3" t="s">
        <v>47</v>
      </c>
      <c r="D23" s="3">
        <v>0</v>
      </c>
      <c r="E23" s="3">
        <v>0</v>
      </c>
    </row>
    <row r="24" spans="1:5" x14ac:dyDescent="0.35">
      <c r="A24" s="3">
        <v>1.6</v>
      </c>
      <c r="B24" s="3">
        <v>1.794</v>
      </c>
      <c r="C24" s="3" t="s">
        <v>48</v>
      </c>
      <c r="D24" s="3">
        <v>0</v>
      </c>
      <c r="E24" s="3">
        <v>0</v>
      </c>
    </row>
    <row r="25" spans="1:5" x14ac:dyDescent="0.35">
      <c r="A25" s="3">
        <v>1.9</v>
      </c>
      <c r="B25" s="3">
        <v>2.089</v>
      </c>
      <c r="C25" s="3" t="s">
        <v>49</v>
      </c>
      <c r="D25" s="3">
        <v>1</v>
      </c>
      <c r="E25" s="3">
        <v>1</v>
      </c>
    </row>
    <row r="26" spans="1:5" x14ac:dyDescent="0.35">
      <c r="A26" s="3">
        <v>2.2000000000000002</v>
      </c>
      <c r="B26" s="3">
        <v>2.383</v>
      </c>
      <c r="C26" s="3" t="s">
        <v>50</v>
      </c>
      <c r="D26" s="3">
        <v>0</v>
      </c>
      <c r="E26" s="3">
        <v>0</v>
      </c>
    </row>
    <row r="27" spans="1:5" x14ac:dyDescent="0.35">
      <c r="A27" s="3">
        <v>2.5</v>
      </c>
      <c r="B27" s="3">
        <v>2.6779999999999999</v>
      </c>
      <c r="C27" s="3" t="s">
        <v>51</v>
      </c>
      <c r="D27" s="3">
        <v>0</v>
      </c>
      <c r="E27" s="3">
        <v>0</v>
      </c>
    </row>
    <row r="28" spans="1:5" x14ac:dyDescent="0.35">
      <c r="A28" s="3">
        <v>2.8</v>
      </c>
      <c r="B28" s="3">
        <v>2.9729999999999999</v>
      </c>
      <c r="C28" s="3" t="s">
        <v>52</v>
      </c>
      <c r="D28" s="3">
        <v>2</v>
      </c>
      <c r="E28" s="3">
        <v>2</v>
      </c>
    </row>
    <row r="31" spans="1:5" x14ac:dyDescent="0.35">
      <c r="A31" s="3" t="s">
        <v>29</v>
      </c>
      <c r="B31" s="3" t="s">
        <v>41</v>
      </c>
    </row>
    <row r="32" spans="1:5" x14ac:dyDescent="0.35">
      <c r="A32" s="3">
        <v>1</v>
      </c>
      <c r="B32" s="3">
        <v>2.9249999999999998</v>
      </c>
    </row>
    <row r="33" spans="1:2" x14ac:dyDescent="0.35">
      <c r="A33" s="3">
        <v>2</v>
      </c>
      <c r="B33" s="3">
        <v>0.27400000000000002</v>
      </c>
    </row>
    <row r="34" spans="1:2" x14ac:dyDescent="0.35">
      <c r="A34" s="3">
        <v>3</v>
      </c>
      <c r="B34" s="3">
        <v>0.34399999999999997</v>
      </c>
    </row>
    <row r="35" spans="1:2" x14ac:dyDescent="0.35">
      <c r="A35" s="3">
        <v>4</v>
      </c>
      <c r="B35" s="3">
        <v>0.32</v>
      </c>
    </row>
    <row r="36" spans="1:2" x14ac:dyDescent="0.35">
      <c r="A36" s="3">
        <v>5</v>
      </c>
      <c r="B36" s="3">
        <v>0.39100000000000001</v>
      </c>
    </row>
    <row r="37" spans="1:2" x14ac:dyDescent="0.35">
      <c r="A37" s="3">
        <v>6</v>
      </c>
      <c r="B37" s="3">
        <v>0.499</v>
      </c>
    </row>
    <row r="38" spans="1:2" x14ac:dyDescent="0.35">
      <c r="A38" s="3">
        <v>7</v>
      </c>
      <c r="B38" s="3">
        <v>0.4</v>
      </c>
    </row>
    <row r="39" spans="1:2" x14ac:dyDescent="0.35">
      <c r="A39" s="3">
        <v>8</v>
      </c>
      <c r="B39" s="3">
        <v>0.97599999999999998</v>
      </c>
    </row>
    <row r="40" spans="1:2" x14ac:dyDescent="0.35">
      <c r="A40" s="3">
        <v>9</v>
      </c>
      <c r="B40" s="3">
        <v>0.23100000000000001</v>
      </c>
    </row>
    <row r="41" spans="1:2" x14ac:dyDescent="0.35">
      <c r="A41" s="3">
        <v>10</v>
      </c>
      <c r="B41" s="3">
        <v>0.224</v>
      </c>
    </row>
    <row r="42" spans="1:2" x14ac:dyDescent="0.35">
      <c r="A42" s="3">
        <v>11</v>
      </c>
      <c r="B42" s="3">
        <v>0.56299999999999994</v>
      </c>
    </row>
    <row r="43" spans="1:2" x14ac:dyDescent="0.35">
      <c r="A43" s="3">
        <v>12</v>
      </c>
      <c r="B43" s="3">
        <v>0.44500000000000001</v>
      </c>
    </row>
    <row r="44" spans="1:2" x14ac:dyDescent="0.35">
      <c r="A44" s="3">
        <v>13</v>
      </c>
      <c r="B44" s="3">
        <v>0.372</v>
      </c>
    </row>
    <row r="45" spans="1:2" x14ac:dyDescent="0.35">
      <c r="A45" s="3">
        <v>14</v>
      </c>
      <c r="B45" s="3">
        <v>1.958</v>
      </c>
    </row>
    <row r="46" spans="1:2" x14ac:dyDescent="0.35">
      <c r="A46" s="3">
        <v>15</v>
      </c>
      <c r="B46" s="3">
        <v>0.32800000000000001</v>
      </c>
    </row>
    <row r="47" spans="1:2" x14ac:dyDescent="0.35">
      <c r="A47" s="3">
        <v>16</v>
      </c>
      <c r="B47" s="3">
        <v>0.40100000000000002</v>
      </c>
    </row>
    <row r="48" spans="1:2" x14ac:dyDescent="0.35">
      <c r="A48" s="3">
        <v>17</v>
      </c>
      <c r="B48" s="3">
        <v>0.35299999999999998</v>
      </c>
    </row>
    <row r="49" spans="1:2" x14ac:dyDescent="0.35">
      <c r="A49" s="3">
        <v>18</v>
      </c>
      <c r="B49" s="3">
        <v>0.17799999999999999</v>
      </c>
    </row>
    <row r="50" spans="1:2" x14ac:dyDescent="0.35">
      <c r="A50" s="3">
        <v>19</v>
      </c>
      <c r="B50" s="3">
        <v>0.48499999999999999</v>
      </c>
    </row>
    <row r="51" spans="1:2" x14ac:dyDescent="0.35">
      <c r="A51" s="3">
        <v>20</v>
      </c>
      <c r="B51" s="3">
        <v>0.66700000000000004</v>
      </c>
    </row>
    <row r="52" spans="1:2" x14ac:dyDescent="0.35">
      <c r="A52" s="3">
        <v>21</v>
      </c>
      <c r="B52" s="3">
        <v>0.40300000000000002</v>
      </c>
    </row>
    <row r="53" spans="1:2" x14ac:dyDescent="0.35">
      <c r="A53" s="3">
        <v>22</v>
      </c>
      <c r="B53" s="3">
        <v>1.218</v>
      </c>
    </row>
    <row r="54" spans="1:2" x14ac:dyDescent="0.35">
      <c r="A54" s="3">
        <v>23</v>
      </c>
      <c r="B54" s="3">
        <v>0.91300000000000003</v>
      </c>
    </row>
    <row r="55" spans="1:2" x14ac:dyDescent="0.35">
      <c r="A55" s="3">
        <v>24</v>
      </c>
      <c r="B55" s="3">
        <v>1.3049999999999999</v>
      </c>
    </row>
    <row r="56" spans="1:2" x14ac:dyDescent="0.35">
      <c r="A56" s="3">
        <v>25</v>
      </c>
      <c r="B56" s="3">
        <v>1.0980000000000001</v>
      </c>
    </row>
    <row r="57" spans="1:2" x14ac:dyDescent="0.35">
      <c r="A57" s="3">
        <v>26</v>
      </c>
      <c r="B57" s="3">
        <v>0.59799999999999998</v>
      </c>
    </row>
    <row r="58" spans="1:2" x14ac:dyDescent="0.35">
      <c r="A58" s="3">
        <v>27</v>
      </c>
      <c r="B58" s="3">
        <v>0.24099999999999999</v>
      </c>
    </row>
    <row r="59" spans="1:2" x14ac:dyDescent="0.35">
      <c r="A59" s="3">
        <v>28</v>
      </c>
      <c r="B59" s="3">
        <v>0.51700000000000002</v>
      </c>
    </row>
    <row r="60" spans="1:2" x14ac:dyDescent="0.35">
      <c r="A60" s="3">
        <v>29</v>
      </c>
      <c r="B60" s="3">
        <v>0.41199999999999998</v>
      </c>
    </row>
    <row r="61" spans="1:2" x14ac:dyDescent="0.35">
      <c r="A61" s="3">
        <v>30</v>
      </c>
      <c r="B61" s="3">
        <v>0.70299999999999996</v>
      </c>
    </row>
    <row r="62" spans="1:2" x14ac:dyDescent="0.35">
      <c r="A62" s="3">
        <v>31</v>
      </c>
      <c r="B62" s="3">
        <v>0.70499999999999996</v>
      </c>
    </row>
    <row r="63" spans="1:2" x14ac:dyDescent="0.35">
      <c r="A63" s="3">
        <v>32</v>
      </c>
      <c r="B63" s="3">
        <v>0.26700000000000002</v>
      </c>
    </row>
    <row r="64" spans="1:2" x14ac:dyDescent="0.35">
      <c r="A64" s="3">
        <v>33</v>
      </c>
      <c r="B64" s="3">
        <v>0.69299999999999995</v>
      </c>
    </row>
    <row r="65" spans="1:2" x14ac:dyDescent="0.35">
      <c r="A65" s="3">
        <v>34</v>
      </c>
      <c r="B65" s="3">
        <v>0.69599999999999995</v>
      </c>
    </row>
    <row r="66" spans="1:2" x14ac:dyDescent="0.35">
      <c r="A66" s="3">
        <v>35</v>
      </c>
      <c r="B66" s="3">
        <v>0.56999999999999995</v>
      </c>
    </row>
    <row r="67" spans="1:2" x14ac:dyDescent="0.35">
      <c r="A67" s="3">
        <v>36</v>
      </c>
      <c r="B67" s="3">
        <v>0.5</v>
      </c>
    </row>
    <row r="68" spans="1:2" x14ac:dyDescent="0.35">
      <c r="A68" s="3">
        <v>37</v>
      </c>
      <c r="B68" s="3">
        <v>0.52500000000000002</v>
      </c>
    </row>
    <row r="69" spans="1:2" x14ac:dyDescent="0.35">
      <c r="A69" s="3">
        <v>38</v>
      </c>
      <c r="B69" s="3">
        <v>0.374</v>
      </c>
    </row>
    <row r="70" spans="1:2" x14ac:dyDescent="0.35">
      <c r="A70" s="3">
        <v>39</v>
      </c>
      <c r="B70" s="3">
        <v>0.29499999999999998</v>
      </c>
    </row>
    <row r="71" spans="1:2" x14ac:dyDescent="0.35">
      <c r="A71" s="3">
        <v>40</v>
      </c>
      <c r="B71" s="3">
        <v>0.41</v>
      </c>
    </row>
    <row r="72" spans="1:2" x14ac:dyDescent="0.35">
      <c r="A72" s="3">
        <v>41</v>
      </c>
      <c r="B72" s="3">
        <v>0.52400000000000002</v>
      </c>
    </row>
    <row r="73" spans="1:2" x14ac:dyDescent="0.35">
      <c r="A73" s="3">
        <v>42</v>
      </c>
      <c r="B73" s="3">
        <v>0.41699999999999998</v>
      </c>
    </row>
    <row r="74" spans="1:2" x14ac:dyDescent="0.35">
      <c r="A74" s="3">
        <v>43</v>
      </c>
      <c r="B74" s="3">
        <v>0.30499999999999999</v>
      </c>
    </row>
    <row r="75" spans="1:2" x14ac:dyDescent="0.35">
      <c r="A75" s="3">
        <v>44</v>
      </c>
      <c r="B75" s="3">
        <v>0.51400000000000001</v>
      </c>
    </row>
    <row r="76" spans="1:2" x14ac:dyDescent="0.35">
      <c r="A76" s="3">
        <v>45</v>
      </c>
      <c r="B76" s="3">
        <v>0.23100000000000001</v>
      </c>
    </row>
    <row r="77" spans="1:2" x14ac:dyDescent="0.35">
      <c r="A77" s="3">
        <v>46</v>
      </c>
      <c r="B77" s="3">
        <v>0.52500000000000002</v>
      </c>
    </row>
    <row r="78" spans="1:2" x14ac:dyDescent="0.35">
      <c r="A78" s="3">
        <v>47</v>
      </c>
      <c r="B78" s="3">
        <v>0.28100000000000003</v>
      </c>
    </row>
    <row r="79" spans="1:2" x14ac:dyDescent="0.35">
      <c r="A79" s="3">
        <v>48</v>
      </c>
      <c r="B79" s="3">
        <v>0.55900000000000005</v>
      </c>
    </row>
    <row r="80" spans="1:2" x14ac:dyDescent="0.35">
      <c r="A80" s="3">
        <v>49</v>
      </c>
      <c r="B80" s="3">
        <v>0.33700000000000002</v>
      </c>
    </row>
    <row r="81" spans="1:2" x14ac:dyDescent="0.35">
      <c r="A81" s="3">
        <v>50</v>
      </c>
      <c r="B81" s="3">
        <v>0.33400000000000002</v>
      </c>
    </row>
    <row r="82" spans="1:2" x14ac:dyDescent="0.35">
      <c r="A82" s="3">
        <v>51</v>
      </c>
      <c r="B82" s="3">
        <v>0.25800000000000001</v>
      </c>
    </row>
    <row r="83" spans="1:2" x14ac:dyDescent="0.35">
      <c r="A83" s="3">
        <v>52</v>
      </c>
      <c r="B83" s="3">
        <v>0.246</v>
      </c>
    </row>
    <row r="84" spans="1:2" x14ac:dyDescent="0.35">
      <c r="A84" s="3">
        <v>53</v>
      </c>
      <c r="B84" s="3">
        <v>0.375</v>
      </c>
    </row>
    <row r="85" spans="1:2" x14ac:dyDescent="0.35">
      <c r="A85" s="3">
        <v>54</v>
      </c>
      <c r="B85" s="3">
        <v>0.17299999999999999</v>
      </c>
    </row>
    <row r="86" spans="1:2" x14ac:dyDescent="0.35">
      <c r="A86" s="3">
        <v>55</v>
      </c>
      <c r="B86" s="3">
        <v>0.29599999999999999</v>
      </c>
    </row>
    <row r="87" spans="1:2" x14ac:dyDescent="0.35">
      <c r="A87" s="3">
        <v>56</v>
      </c>
      <c r="B87" s="3">
        <v>0.39700000000000002</v>
      </c>
    </row>
    <row r="88" spans="1:2" x14ac:dyDescent="0.35">
      <c r="A88" s="3">
        <v>57</v>
      </c>
      <c r="B88" s="3">
        <v>0.61899999999999999</v>
      </c>
    </row>
    <row r="89" spans="1:2" x14ac:dyDescent="0.35">
      <c r="A89" s="3">
        <v>58</v>
      </c>
      <c r="B89" s="3">
        <v>1.08</v>
      </c>
    </row>
    <row r="90" spans="1:2" x14ac:dyDescent="0.35">
      <c r="A90" s="3">
        <v>59</v>
      </c>
      <c r="B90" s="3">
        <v>0.307</v>
      </c>
    </row>
    <row r="91" spans="1:2" x14ac:dyDescent="0.35">
      <c r="A91" s="3">
        <v>60</v>
      </c>
      <c r="B91" s="3">
        <v>0.28299999999999997</v>
      </c>
    </row>
    <row r="92" spans="1:2" x14ac:dyDescent="0.35">
      <c r="A92" s="3">
        <v>61</v>
      </c>
      <c r="B92" s="3">
        <v>0.41599999999999998</v>
      </c>
    </row>
    <row r="93" spans="1:2" x14ac:dyDescent="0.35">
      <c r="A93" s="3">
        <v>62</v>
      </c>
      <c r="B93" s="3">
        <v>0.26600000000000001</v>
      </c>
    </row>
    <row r="94" spans="1:2" x14ac:dyDescent="0.35">
      <c r="A94" s="3">
        <v>63</v>
      </c>
      <c r="B94" s="3">
        <v>0.20899999999999999</v>
      </c>
    </row>
    <row r="95" spans="1:2" x14ac:dyDescent="0.35">
      <c r="A95" s="3">
        <v>64</v>
      </c>
      <c r="B95" s="3">
        <v>0.315</v>
      </c>
    </row>
    <row r="96" spans="1:2" x14ac:dyDescent="0.35">
      <c r="A96" s="3">
        <v>65</v>
      </c>
      <c r="B96" s="3">
        <v>0.63500000000000001</v>
      </c>
    </row>
    <row r="97" spans="1:2" x14ac:dyDescent="0.35">
      <c r="A97" s="3">
        <v>66</v>
      </c>
      <c r="B97" s="3">
        <v>0.436</v>
      </c>
    </row>
    <row r="98" spans="1:2" x14ac:dyDescent="0.35">
      <c r="A98" s="3">
        <v>67</v>
      </c>
      <c r="B98" s="3">
        <v>0.51800000000000002</v>
      </c>
    </row>
    <row r="99" spans="1:2" x14ac:dyDescent="0.35">
      <c r="A99" s="3">
        <v>68</v>
      </c>
      <c r="B99" s="3">
        <v>0.59599999999999997</v>
      </c>
    </row>
    <row r="100" spans="1:2" x14ac:dyDescent="0.35">
      <c r="A100" s="3">
        <v>69</v>
      </c>
      <c r="B100" s="3">
        <v>3.12</v>
      </c>
    </row>
    <row r="101" spans="1:2" x14ac:dyDescent="0.35">
      <c r="A101" s="3">
        <v>70</v>
      </c>
      <c r="B101" s="3">
        <v>0.219</v>
      </c>
    </row>
    <row r="102" spans="1:2" x14ac:dyDescent="0.35">
      <c r="A102" s="3">
        <v>71</v>
      </c>
      <c r="B102" s="3">
        <v>0.43</v>
      </c>
    </row>
    <row r="103" spans="1:2" x14ac:dyDescent="0.35">
      <c r="A103" s="3">
        <v>72</v>
      </c>
      <c r="B103" s="3">
        <v>1.288</v>
      </c>
    </row>
    <row r="104" spans="1:2" x14ac:dyDescent="0.35">
      <c r="A104" s="3">
        <v>73</v>
      </c>
      <c r="B104" s="3">
        <v>0.33200000000000002</v>
      </c>
    </row>
    <row r="105" spans="1:2" x14ac:dyDescent="0.35">
      <c r="A105" s="3">
        <v>74</v>
      </c>
      <c r="B105" s="3">
        <v>0.375</v>
      </c>
    </row>
    <row r="106" spans="1:2" x14ac:dyDescent="0.35">
      <c r="A106" s="3">
        <v>75</v>
      </c>
      <c r="B106" s="3">
        <v>0.433</v>
      </c>
    </row>
    <row r="107" spans="1:2" x14ac:dyDescent="0.35">
      <c r="A107" s="3">
        <v>76</v>
      </c>
      <c r="B107" s="3">
        <v>0.64800000000000002</v>
      </c>
    </row>
    <row r="108" spans="1:2" x14ac:dyDescent="0.35">
      <c r="A108" s="3">
        <v>77</v>
      </c>
      <c r="B108" s="3">
        <v>0.40699999999999997</v>
      </c>
    </row>
    <row r="109" spans="1:2" x14ac:dyDescent="0.35">
      <c r="A109" s="3">
        <v>78</v>
      </c>
      <c r="B109" s="3">
        <v>0.38400000000000001</v>
      </c>
    </row>
    <row r="110" spans="1:2" x14ac:dyDescent="0.35">
      <c r="A110" s="3">
        <v>79</v>
      </c>
      <c r="B110" s="3">
        <v>0.495</v>
      </c>
    </row>
    <row r="111" spans="1:2" x14ac:dyDescent="0.35">
      <c r="A111" s="3">
        <v>80</v>
      </c>
      <c r="B111" s="3">
        <v>0.216</v>
      </c>
    </row>
    <row r="112" spans="1:2" x14ac:dyDescent="0.35">
      <c r="A112" s="3">
        <v>81</v>
      </c>
      <c r="B112" s="3">
        <v>0.51700000000000002</v>
      </c>
    </row>
    <row r="113" spans="1:2" x14ac:dyDescent="0.35">
      <c r="A113" s="3">
        <v>82</v>
      </c>
      <c r="B113" s="3">
        <v>0.38700000000000001</v>
      </c>
    </row>
    <row r="114" spans="1:2" x14ac:dyDescent="0.35">
      <c r="A114" s="3">
        <v>83</v>
      </c>
      <c r="B114" s="3">
        <v>0.438</v>
      </c>
    </row>
    <row r="115" spans="1:2" x14ac:dyDescent="0.35">
      <c r="A115" s="3">
        <v>84</v>
      </c>
      <c r="B115" s="3">
        <v>0.753</v>
      </c>
    </row>
    <row r="116" spans="1:2" x14ac:dyDescent="0.35">
      <c r="A116" s="3">
        <v>85</v>
      </c>
      <c r="B116" s="3">
        <v>0.38800000000000001</v>
      </c>
    </row>
    <row r="117" spans="1:2" x14ac:dyDescent="0.35">
      <c r="A117" s="3">
        <v>86</v>
      </c>
      <c r="B117" s="3">
        <v>0.27600000000000002</v>
      </c>
    </row>
    <row r="118" spans="1:2" x14ac:dyDescent="0.35">
      <c r="A118" s="3">
        <v>87</v>
      </c>
      <c r="B118" s="3">
        <v>0.629</v>
      </c>
    </row>
    <row r="119" spans="1:2" x14ac:dyDescent="0.35">
      <c r="A119" s="3">
        <v>88</v>
      </c>
      <c r="B119" s="3">
        <v>0.56200000000000006</v>
      </c>
    </row>
    <row r="120" spans="1:2" x14ac:dyDescent="0.35">
      <c r="A120" s="3">
        <v>89</v>
      </c>
      <c r="B120" s="3">
        <v>0.76700000000000002</v>
      </c>
    </row>
    <row r="121" spans="1:2" x14ac:dyDescent="0.35">
      <c r="A121" s="3">
        <v>90</v>
      </c>
      <c r="B121" s="3">
        <v>0.19400000000000001</v>
      </c>
    </row>
    <row r="122" spans="1:2" x14ac:dyDescent="0.35">
      <c r="A122" s="3">
        <v>91</v>
      </c>
      <c r="B122" s="3">
        <v>0.17699999999999999</v>
      </c>
    </row>
    <row r="123" spans="1:2" x14ac:dyDescent="0.35">
      <c r="A123" s="3">
        <v>92</v>
      </c>
      <c r="B123" s="3">
        <v>0.20599999999999999</v>
      </c>
    </row>
    <row r="124" spans="1:2" x14ac:dyDescent="0.35">
      <c r="A124" s="3">
        <v>93</v>
      </c>
      <c r="B124" s="3">
        <v>0.40500000000000003</v>
      </c>
    </row>
    <row r="125" spans="1:2" x14ac:dyDescent="0.35">
      <c r="A125" s="3">
        <v>94</v>
      </c>
      <c r="B125" s="3">
        <v>0.34399999999999997</v>
      </c>
    </row>
    <row r="126" spans="1:2" x14ac:dyDescent="0.35">
      <c r="A126" s="3">
        <v>95</v>
      </c>
      <c r="B126" s="3">
        <v>0.38</v>
      </c>
    </row>
    <row r="127" spans="1:2" x14ac:dyDescent="0.35">
      <c r="A127" s="3">
        <v>96</v>
      </c>
      <c r="B127" s="3">
        <v>0.27900000000000003</v>
      </c>
    </row>
    <row r="128" spans="1:2" x14ac:dyDescent="0.35">
      <c r="A128" s="3">
        <v>97</v>
      </c>
      <c r="B128" s="3">
        <v>0.45600000000000002</v>
      </c>
    </row>
    <row r="129" spans="1:2" x14ac:dyDescent="0.35">
      <c r="A129" s="3">
        <v>98</v>
      </c>
      <c r="B129" s="3">
        <v>0.58899999999999997</v>
      </c>
    </row>
    <row r="130" spans="1:2" x14ac:dyDescent="0.35">
      <c r="A130" s="3">
        <v>99</v>
      </c>
      <c r="B130" s="3">
        <v>0.23699999999999999</v>
      </c>
    </row>
    <row r="131" spans="1:2" x14ac:dyDescent="0.35">
      <c r="A131" s="3">
        <v>100</v>
      </c>
      <c r="B131" s="3">
        <v>0.27900000000000003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CF809-2B10-4465-BAB5-73760C3B79D6}">
  <dimension ref="A1:J70"/>
  <sheetViews>
    <sheetView workbookViewId="0">
      <selection activeCell="G9" sqref="G9"/>
    </sheetView>
  </sheetViews>
  <sheetFormatPr defaultRowHeight="14.5" x14ac:dyDescent="0.35"/>
  <sheetData>
    <row r="1" spans="1:10" ht="15" x14ac:dyDescent="0.4">
      <c r="A1" s="6" t="s">
        <v>97</v>
      </c>
      <c r="B1" s="6"/>
      <c r="C1" s="6"/>
      <c r="D1" s="6"/>
      <c r="E1" s="6"/>
      <c r="F1" s="6"/>
    </row>
    <row r="2" spans="1:10" x14ac:dyDescent="0.35">
      <c r="A2" t="s">
        <v>53</v>
      </c>
      <c r="B2" t="s">
        <v>54</v>
      </c>
      <c r="C2" t="s">
        <v>55</v>
      </c>
      <c r="D2" t="s">
        <v>56</v>
      </c>
      <c r="E2" t="s">
        <v>57</v>
      </c>
    </row>
    <row r="3" spans="1:10" x14ac:dyDescent="0.35">
      <c r="A3" t="s">
        <v>58</v>
      </c>
      <c r="B3">
        <v>415</v>
      </c>
      <c r="C3">
        <v>20</v>
      </c>
      <c r="E3">
        <v>100</v>
      </c>
    </row>
    <row r="4" spans="1:10" x14ac:dyDescent="0.35">
      <c r="A4" t="s">
        <v>59</v>
      </c>
      <c r="B4">
        <v>1100</v>
      </c>
      <c r="C4">
        <v>23</v>
      </c>
      <c r="E4">
        <v>100</v>
      </c>
    </row>
    <row r="5" spans="1:10" x14ac:dyDescent="0.35">
      <c r="A5" t="s">
        <v>60</v>
      </c>
      <c r="B5">
        <v>1100</v>
      </c>
      <c r="C5">
        <v>36</v>
      </c>
      <c r="E5">
        <v>100</v>
      </c>
    </row>
    <row r="6" spans="1:10" x14ac:dyDescent="0.35">
      <c r="A6" t="s">
        <v>61</v>
      </c>
      <c r="B6">
        <v>1200</v>
      </c>
      <c r="C6">
        <v>26</v>
      </c>
      <c r="E6">
        <v>100</v>
      </c>
    </row>
    <row r="7" spans="1:10" x14ac:dyDescent="0.35">
      <c r="A7" t="s">
        <v>62</v>
      </c>
      <c r="B7">
        <v>395</v>
      </c>
      <c r="C7">
        <v>20</v>
      </c>
      <c r="D7" t="s">
        <v>63</v>
      </c>
      <c r="E7">
        <v>100</v>
      </c>
    </row>
    <row r="8" spans="1:10" x14ac:dyDescent="0.35">
      <c r="A8" t="s">
        <v>62</v>
      </c>
      <c r="B8">
        <v>1780</v>
      </c>
      <c r="C8">
        <v>20</v>
      </c>
      <c r="D8" t="s">
        <v>64</v>
      </c>
      <c r="E8">
        <v>100</v>
      </c>
    </row>
    <row r="9" spans="1:10" x14ac:dyDescent="0.35">
      <c r="A9" t="s">
        <v>65</v>
      </c>
      <c r="B9">
        <v>510</v>
      </c>
      <c r="C9">
        <v>22</v>
      </c>
      <c r="D9" t="s">
        <v>63</v>
      </c>
      <c r="E9">
        <v>100</v>
      </c>
    </row>
    <row r="10" spans="1:10" x14ac:dyDescent="0.35">
      <c r="A10" t="s">
        <v>65</v>
      </c>
      <c r="B10">
        <v>1890</v>
      </c>
      <c r="C10">
        <v>22</v>
      </c>
      <c r="D10" t="s">
        <v>64</v>
      </c>
      <c r="E10">
        <v>100</v>
      </c>
    </row>
    <row r="13" spans="1:10" x14ac:dyDescent="0.35">
      <c r="A13" t="s">
        <v>66</v>
      </c>
      <c r="B13" t="s">
        <v>67</v>
      </c>
      <c r="C13" t="s">
        <v>57</v>
      </c>
      <c r="D13" t="s">
        <v>68</v>
      </c>
      <c r="E13" t="s">
        <v>69</v>
      </c>
      <c r="F13" t="s">
        <v>70</v>
      </c>
      <c r="G13" t="s">
        <v>71</v>
      </c>
      <c r="H13" t="s">
        <v>72</v>
      </c>
      <c r="I13" t="s">
        <v>73</v>
      </c>
      <c r="J13" t="s">
        <v>74</v>
      </c>
    </row>
    <row r="14" spans="1:10" x14ac:dyDescent="0.35">
      <c r="A14" t="s">
        <v>75</v>
      </c>
      <c r="B14">
        <v>1260</v>
      </c>
      <c r="C14">
        <v>420</v>
      </c>
      <c r="D14">
        <f>SUM(C14/2)</f>
        <v>210</v>
      </c>
      <c r="E14">
        <v>24</v>
      </c>
      <c r="F14">
        <f>SUM(E14/2)</f>
        <v>12</v>
      </c>
      <c r="G14">
        <f>SUM((3.14*($D14^2)*$B14))</f>
        <v>174477240</v>
      </c>
      <c r="H14">
        <f>SUM((0.74*$G14)/((4*3.14*($F14^3))/3))</f>
        <v>17846.71875</v>
      </c>
      <c r="I14" t="s">
        <v>76</v>
      </c>
      <c r="J14" t="s">
        <v>77</v>
      </c>
    </row>
    <row r="15" spans="1:10" x14ac:dyDescent="0.35">
      <c r="A15" t="s">
        <v>75</v>
      </c>
      <c r="B15">
        <v>1860</v>
      </c>
      <c r="C15">
        <v>520</v>
      </c>
      <c r="D15">
        <f t="shared" ref="D15:D32" si="0">SUM(C15/2)</f>
        <v>260</v>
      </c>
      <c r="E15">
        <v>28</v>
      </c>
      <c r="F15">
        <f t="shared" ref="F15:F32" si="1">SUM(E15/2)</f>
        <v>14</v>
      </c>
      <c r="G15">
        <f t="shared" ref="G15:G32" si="2">SUM((3.14*($D15^2)*$B15))</f>
        <v>394811040</v>
      </c>
      <c r="H15">
        <f t="shared" ref="H15:H32" si="3">SUM((0.74*$G15)/((4*3.14*($F15^3))/3))</f>
        <v>25431.297376093298</v>
      </c>
      <c r="I15" t="s">
        <v>76</v>
      </c>
      <c r="J15" t="s">
        <v>77</v>
      </c>
    </row>
    <row r="16" spans="1:10" x14ac:dyDescent="0.35">
      <c r="A16" t="s">
        <v>78</v>
      </c>
      <c r="B16">
        <v>1900</v>
      </c>
      <c r="C16">
        <v>850</v>
      </c>
      <c r="D16">
        <f t="shared" si="0"/>
        <v>425</v>
      </c>
      <c r="E16">
        <v>24</v>
      </c>
      <c r="F16">
        <f t="shared" si="1"/>
        <v>12</v>
      </c>
      <c r="G16">
        <f t="shared" si="2"/>
        <v>1077608750</v>
      </c>
      <c r="H16">
        <f t="shared" si="3"/>
        <v>110225.15190972222</v>
      </c>
      <c r="I16" t="s">
        <v>76</v>
      </c>
      <c r="J16" t="s">
        <v>77</v>
      </c>
    </row>
    <row r="17" spans="1:10" x14ac:dyDescent="0.35">
      <c r="A17" t="s">
        <v>78</v>
      </c>
      <c r="B17">
        <v>4800</v>
      </c>
      <c r="C17">
        <v>460</v>
      </c>
      <c r="D17">
        <f t="shared" si="0"/>
        <v>230</v>
      </c>
      <c r="E17">
        <v>25</v>
      </c>
      <c r="F17">
        <f t="shared" si="1"/>
        <v>12.5</v>
      </c>
      <c r="G17">
        <f t="shared" si="2"/>
        <v>797308800</v>
      </c>
      <c r="H17">
        <f t="shared" si="3"/>
        <v>72153.907200000001</v>
      </c>
      <c r="I17" t="s">
        <v>76</v>
      </c>
      <c r="J17" t="s">
        <v>77</v>
      </c>
    </row>
    <row r="18" spans="1:10" x14ac:dyDescent="0.35">
      <c r="A18" t="s">
        <v>78</v>
      </c>
      <c r="B18">
        <v>1115</v>
      </c>
      <c r="C18">
        <v>340</v>
      </c>
      <c r="D18">
        <f t="shared" si="0"/>
        <v>170</v>
      </c>
      <c r="E18">
        <v>25</v>
      </c>
      <c r="F18">
        <f t="shared" si="1"/>
        <v>12.5</v>
      </c>
      <c r="G18">
        <f t="shared" si="2"/>
        <v>101181790</v>
      </c>
      <c r="H18">
        <f t="shared" si="3"/>
        <v>9156.6297599999998</v>
      </c>
      <c r="I18" t="s">
        <v>76</v>
      </c>
      <c r="J18" t="s">
        <v>77</v>
      </c>
    </row>
    <row r="19" spans="1:10" x14ac:dyDescent="0.35">
      <c r="A19" t="s">
        <v>78</v>
      </c>
      <c r="B19">
        <v>730</v>
      </c>
      <c r="C19">
        <v>100</v>
      </c>
      <c r="D19">
        <f t="shared" si="0"/>
        <v>50</v>
      </c>
      <c r="E19">
        <v>24</v>
      </c>
      <c r="F19">
        <f t="shared" si="1"/>
        <v>12</v>
      </c>
      <c r="G19">
        <f t="shared" si="2"/>
        <v>5730500</v>
      </c>
      <c r="H19">
        <f t="shared" si="3"/>
        <v>586.1545138888888</v>
      </c>
      <c r="I19" t="s">
        <v>76</v>
      </c>
      <c r="J19" t="s">
        <v>77</v>
      </c>
    </row>
    <row r="20" spans="1:10" x14ac:dyDescent="0.35">
      <c r="A20" t="s">
        <v>78</v>
      </c>
      <c r="B20">
        <v>1250</v>
      </c>
      <c r="C20">
        <v>175</v>
      </c>
      <c r="D20">
        <f t="shared" si="0"/>
        <v>87.5</v>
      </c>
      <c r="E20">
        <v>24</v>
      </c>
      <c r="F20">
        <f t="shared" si="1"/>
        <v>12</v>
      </c>
      <c r="G20">
        <f t="shared" si="2"/>
        <v>30050781.25</v>
      </c>
      <c r="H20">
        <f t="shared" si="3"/>
        <v>3073.7982855902778</v>
      </c>
      <c r="I20" t="s">
        <v>76</v>
      </c>
      <c r="J20" t="s">
        <v>77</v>
      </c>
    </row>
    <row r="21" spans="1:10" x14ac:dyDescent="0.35">
      <c r="A21" t="s">
        <v>78</v>
      </c>
      <c r="B21">
        <v>637</v>
      </c>
      <c r="C21">
        <v>370</v>
      </c>
      <c r="D21">
        <f t="shared" si="0"/>
        <v>185</v>
      </c>
      <c r="E21">
        <v>29</v>
      </c>
      <c r="F21">
        <f t="shared" si="1"/>
        <v>14.5</v>
      </c>
      <c r="G21">
        <f t="shared" si="2"/>
        <v>68456160.5</v>
      </c>
      <c r="H21">
        <f t="shared" si="3"/>
        <v>3968.9156176965021</v>
      </c>
      <c r="I21" t="s">
        <v>76</v>
      </c>
      <c r="J21" t="s">
        <v>77</v>
      </c>
    </row>
    <row r="22" spans="1:10" x14ac:dyDescent="0.35">
      <c r="A22" t="s">
        <v>79</v>
      </c>
      <c r="B22">
        <v>100</v>
      </c>
      <c r="C22">
        <v>415</v>
      </c>
      <c r="D22">
        <f t="shared" si="0"/>
        <v>207.5</v>
      </c>
      <c r="E22">
        <v>20</v>
      </c>
      <c r="F22">
        <f t="shared" si="1"/>
        <v>10</v>
      </c>
      <c r="G22">
        <f t="shared" si="2"/>
        <v>13519662.5</v>
      </c>
      <c r="H22">
        <f t="shared" si="3"/>
        <v>2389.6218749999998</v>
      </c>
      <c r="I22" t="s">
        <v>58</v>
      </c>
      <c r="J22" t="s">
        <v>80</v>
      </c>
    </row>
    <row r="23" spans="1:10" x14ac:dyDescent="0.35">
      <c r="A23" t="s">
        <v>79</v>
      </c>
      <c r="B23">
        <v>100</v>
      </c>
      <c r="C23">
        <v>1100</v>
      </c>
      <c r="D23">
        <f t="shared" si="0"/>
        <v>550</v>
      </c>
      <c r="E23">
        <v>23</v>
      </c>
      <c r="F23">
        <f t="shared" si="1"/>
        <v>11.5</v>
      </c>
      <c r="G23">
        <f t="shared" si="2"/>
        <v>94985000</v>
      </c>
      <c r="H23">
        <f t="shared" si="3"/>
        <v>11038.875647242539</v>
      </c>
      <c r="I23" t="s">
        <v>59</v>
      </c>
      <c r="J23" t="s">
        <v>80</v>
      </c>
    </row>
    <row r="24" spans="1:10" x14ac:dyDescent="0.35">
      <c r="A24" t="s">
        <v>79</v>
      </c>
      <c r="B24">
        <v>100</v>
      </c>
      <c r="C24">
        <v>1100</v>
      </c>
      <c r="D24">
        <f t="shared" si="0"/>
        <v>550</v>
      </c>
      <c r="E24">
        <v>36</v>
      </c>
      <c r="F24">
        <f t="shared" si="1"/>
        <v>18</v>
      </c>
      <c r="G24">
        <f t="shared" si="2"/>
        <v>94985000</v>
      </c>
      <c r="H24">
        <f t="shared" si="3"/>
        <v>2878.729423868313</v>
      </c>
      <c r="I24" t="s">
        <v>60</v>
      </c>
      <c r="J24" t="s">
        <v>80</v>
      </c>
    </row>
    <row r="25" spans="1:10" x14ac:dyDescent="0.35">
      <c r="A25" t="s">
        <v>79</v>
      </c>
      <c r="B25">
        <v>100</v>
      </c>
      <c r="C25">
        <v>1200</v>
      </c>
      <c r="D25">
        <f t="shared" si="0"/>
        <v>600</v>
      </c>
      <c r="E25">
        <v>26</v>
      </c>
      <c r="F25">
        <f t="shared" si="1"/>
        <v>13</v>
      </c>
      <c r="G25">
        <f t="shared" si="2"/>
        <v>113040000</v>
      </c>
      <c r="H25">
        <f t="shared" si="3"/>
        <v>9094.2193900773782</v>
      </c>
      <c r="I25" t="s">
        <v>61</v>
      </c>
      <c r="J25" t="s">
        <v>80</v>
      </c>
    </row>
    <row r="26" spans="1:10" x14ac:dyDescent="0.35">
      <c r="A26" t="s">
        <v>81</v>
      </c>
      <c r="B26">
        <v>100</v>
      </c>
      <c r="C26">
        <v>395</v>
      </c>
      <c r="D26">
        <f t="shared" si="0"/>
        <v>197.5</v>
      </c>
      <c r="E26">
        <v>20</v>
      </c>
      <c r="F26">
        <f t="shared" si="1"/>
        <v>10</v>
      </c>
      <c r="G26">
        <f t="shared" si="2"/>
        <v>12247962.5</v>
      </c>
      <c r="H26">
        <f t="shared" si="3"/>
        <v>2164.8468749999997</v>
      </c>
      <c r="I26" t="s">
        <v>82</v>
      </c>
      <c r="J26" t="s">
        <v>80</v>
      </c>
    </row>
    <row r="27" spans="1:10" x14ac:dyDescent="0.35">
      <c r="A27" t="s">
        <v>81</v>
      </c>
      <c r="B27">
        <v>100</v>
      </c>
      <c r="C27">
        <v>1780</v>
      </c>
      <c r="D27">
        <f t="shared" si="0"/>
        <v>890</v>
      </c>
      <c r="E27">
        <v>20</v>
      </c>
      <c r="F27">
        <f t="shared" si="1"/>
        <v>10</v>
      </c>
      <c r="G27">
        <f t="shared" si="2"/>
        <v>248719400</v>
      </c>
      <c r="H27">
        <f t="shared" si="3"/>
        <v>43961.549999999996</v>
      </c>
      <c r="I27" t="s">
        <v>83</v>
      </c>
      <c r="J27" t="s">
        <v>80</v>
      </c>
    </row>
    <row r="28" spans="1:10" x14ac:dyDescent="0.35">
      <c r="A28" t="s">
        <v>81</v>
      </c>
      <c r="B28">
        <v>100</v>
      </c>
      <c r="C28">
        <v>510</v>
      </c>
      <c r="D28">
        <f t="shared" si="0"/>
        <v>255</v>
      </c>
      <c r="E28">
        <v>22</v>
      </c>
      <c r="F28">
        <f t="shared" si="1"/>
        <v>11</v>
      </c>
      <c r="G28">
        <f t="shared" si="2"/>
        <v>20417850</v>
      </c>
      <c r="H28">
        <f t="shared" si="3"/>
        <v>2711.4105935386924</v>
      </c>
      <c r="I28" t="s">
        <v>84</v>
      </c>
      <c r="J28" t="s">
        <v>80</v>
      </c>
    </row>
    <row r="29" spans="1:10" x14ac:dyDescent="0.35">
      <c r="A29" t="s">
        <v>81</v>
      </c>
      <c r="B29">
        <v>100</v>
      </c>
      <c r="C29">
        <v>1890</v>
      </c>
      <c r="D29">
        <f t="shared" si="0"/>
        <v>945</v>
      </c>
      <c r="E29">
        <v>22</v>
      </c>
      <c r="F29">
        <f t="shared" si="1"/>
        <v>11</v>
      </c>
      <c r="G29">
        <f t="shared" si="2"/>
        <v>280409850</v>
      </c>
      <c r="H29">
        <f t="shared" si="3"/>
        <v>37237.330954169796</v>
      </c>
      <c r="I29" t="s">
        <v>85</v>
      </c>
      <c r="J29" t="s">
        <v>80</v>
      </c>
    </row>
    <row r="30" spans="1:10" x14ac:dyDescent="0.35">
      <c r="A30" t="s">
        <v>86</v>
      </c>
      <c r="D30">
        <f t="shared" si="0"/>
        <v>0</v>
      </c>
      <c r="F30">
        <f t="shared" si="1"/>
        <v>0</v>
      </c>
      <c r="G30">
        <f t="shared" si="2"/>
        <v>0</v>
      </c>
      <c r="H30" t="e">
        <f t="shared" si="3"/>
        <v>#DIV/0!</v>
      </c>
      <c r="I30" t="s">
        <v>87</v>
      </c>
      <c r="J30" t="s">
        <v>88</v>
      </c>
    </row>
    <row r="31" spans="1:10" x14ac:dyDescent="0.35">
      <c r="A31" t="s">
        <v>89</v>
      </c>
      <c r="B31">
        <v>1540</v>
      </c>
      <c r="C31">
        <v>725</v>
      </c>
      <c r="D31">
        <f t="shared" si="0"/>
        <v>362.5</v>
      </c>
      <c r="E31">
        <v>33</v>
      </c>
      <c r="F31">
        <f t="shared" si="1"/>
        <v>16.5</v>
      </c>
      <c r="G31">
        <f t="shared" si="2"/>
        <v>635428062.5</v>
      </c>
      <c r="H31">
        <f t="shared" si="3"/>
        <v>25002.18089990817</v>
      </c>
      <c r="J31" t="s">
        <v>90</v>
      </c>
    </row>
    <row r="32" spans="1:10" x14ac:dyDescent="0.35">
      <c r="A32" t="s">
        <v>89</v>
      </c>
      <c r="B32">
        <v>100</v>
      </c>
      <c r="C32">
        <v>969</v>
      </c>
      <c r="D32">
        <f t="shared" si="0"/>
        <v>484.5</v>
      </c>
      <c r="E32">
        <v>32</v>
      </c>
      <c r="F32">
        <f t="shared" si="1"/>
        <v>16</v>
      </c>
      <c r="G32">
        <f t="shared" si="2"/>
        <v>73708438.5</v>
      </c>
      <c r="H32">
        <f t="shared" si="3"/>
        <v>3180.6845397949219</v>
      </c>
      <c r="J32" t="s">
        <v>90</v>
      </c>
    </row>
    <row r="35" spans="1:3" x14ac:dyDescent="0.35">
      <c r="A35" t="s">
        <v>91</v>
      </c>
      <c r="B35" t="s">
        <v>66</v>
      </c>
      <c r="C35" t="s">
        <v>72</v>
      </c>
    </row>
    <row r="36" spans="1:3" x14ac:dyDescent="0.35">
      <c r="A36">
        <v>1</v>
      </c>
      <c r="B36" t="s">
        <v>75</v>
      </c>
      <c r="C36">
        <v>17846.71875</v>
      </c>
    </row>
    <row r="37" spans="1:3" x14ac:dyDescent="0.35">
      <c r="A37">
        <v>2</v>
      </c>
      <c r="B37" t="s">
        <v>75</v>
      </c>
      <c r="C37">
        <v>25431.297376093298</v>
      </c>
    </row>
    <row r="38" spans="1:3" x14ac:dyDescent="0.35">
      <c r="A38">
        <v>3</v>
      </c>
      <c r="B38" t="s">
        <v>78</v>
      </c>
      <c r="C38">
        <v>110225.15190972222</v>
      </c>
    </row>
    <row r="39" spans="1:3" x14ac:dyDescent="0.35">
      <c r="A39">
        <v>4</v>
      </c>
      <c r="B39" t="s">
        <v>78</v>
      </c>
      <c r="C39">
        <v>72153.907200000001</v>
      </c>
    </row>
    <row r="40" spans="1:3" x14ac:dyDescent="0.35">
      <c r="A40">
        <v>5</v>
      </c>
      <c r="B40" t="s">
        <v>78</v>
      </c>
      <c r="C40">
        <v>9156.6297599999998</v>
      </c>
    </row>
    <row r="41" spans="1:3" x14ac:dyDescent="0.35">
      <c r="A41">
        <v>6</v>
      </c>
      <c r="B41" t="s">
        <v>78</v>
      </c>
      <c r="C41">
        <v>586.1545138888888</v>
      </c>
    </row>
    <row r="42" spans="1:3" x14ac:dyDescent="0.35">
      <c r="A42">
        <v>7</v>
      </c>
      <c r="B42" t="s">
        <v>78</v>
      </c>
      <c r="C42">
        <v>3073.7982855902778</v>
      </c>
    </row>
    <row r="43" spans="1:3" x14ac:dyDescent="0.35">
      <c r="A43">
        <v>8</v>
      </c>
      <c r="B43" t="s">
        <v>78</v>
      </c>
      <c r="C43">
        <v>3968.9156176965021</v>
      </c>
    </row>
    <row r="44" spans="1:3" x14ac:dyDescent="0.35">
      <c r="A44">
        <v>9</v>
      </c>
      <c r="B44" t="s">
        <v>79</v>
      </c>
      <c r="C44">
        <v>2389.6218749999998</v>
      </c>
    </row>
    <row r="45" spans="1:3" x14ac:dyDescent="0.35">
      <c r="A45">
        <v>10</v>
      </c>
      <c r="B45" t="s">
        <v>79</v>
      </c>
      <c r="C45">
        <v>11038.875647242539</v>
      </c>
    </row>
    <row r="46" spans="1:3" x14ac:dyDescent="0.35">
      <c r="A46">
        <v>11</v>
      </c>
      <c r="B46" t="s">
        <v>79</v>
      </c>
      <c r="C46">
        <v>2878.729423868313</v>
      </c>
    </row>
    <row r="47" spans="1:3" x14ac:dyDescent="0.35">
      <c r="A47">
        <v>12</v>
      </c>
      <c r="B47" t="s">
        <v>79</v>
      </c>
      <c r="C47">
        <v>9094.2193900773782</v>
      </c>
    </row>
    <row r="48" spans="1:3" x14ac:dyDescent="0.35">
      <c r="A48">
        <v>13</v>
      </c>
      <c r="B48" t="s">
        <v>81</v>
      </c>
      <c r="C48">
        <v>2164.8468749999997</v>
      </c>
    </row>
    <row r="49" spans="1:3" x14ac:dyDescent="0.35">
      <c r="A49">
        <v>14</v>
      </c>
      <c r="B49" t="s">
        <v>81</v>
      </c>
      <c r="C49">
        <v>43961.549999999996</v>
      </c>
    </row>
    <row r="50" spans="1:3" x14ac:dyDescent="0.35">
      <c r="A50">
        <v>15</v>
      </c>
      <c r="B50" t="s">
        <v>81</v>
      </c>
      <c r="C50">
        <v>2711.4105935386924</v>
      </c>
    </row>
    <row r="51" spans="1:3" x14ac:dyDescent="0.35">
      <c r="A51">
        <v>16</v>
      </c>
      <c r="B51" t="s">
        <v>81</v>
      </c>
      <c r="C51">
        <v>37237.330954169796</v>
      </c>
    </row>
    <row r="52" spans="1:3" x14ac:dyDescent="0.35">
      <c r="A52">
        <v>17</v>
      </c>
      <c r="B52" t="s">
        <v>86</v>
      </c>
      <c r="C52">
        <v>950000</v>
      </c>
    </row>
    <row r="53" spans="1:3" x14ac:dyDescent="0.35">
      <c r="A53">
        <v>18</v>
      </c>
      <c r="B53" t="s">
        <v>89</v>
      </c>
      <c r="C53">
        <v>25002.18089990817</v>
      </c>
    </row>
    <row r="54" spans="1:3" x14ac:dyDescent="0.35">
      <c r="A54">
        <v>19</v>
      </c>
      <c r="B54" t="s">
        <v>89</v>
      </c>
      <c r="C54">
        <v>3180.6845397949219</v>
      </c>
    </row>
    <row r="55" spans="1:3" x14ac:dyDescent="0.35">
      <c r="A55">
        <v>20</v>
      </c>
      <c r="B55" t="s">
        <v>92</v>
      </c>
      <c r="C55">
        <v>6868.811555555556</v>
      </c>
    </row>
    <row r="56" spans="1:3" x14ac:dyDescent="0.35">
      <c r="A56">
        <v>21</v>
      </c>
      <c r="B56" t="s">
        <v>92</v>
      </c>
      <c r="C56">
        <v>31080</v>
      </c>
    </row>
    <row r="57" spans="1:3" x14ac:dyDescent="0.35">
      <c r="A57">
        <v>22</v>
      </c>
      <c r="B57" t="s">
        <v>92</v>
      </c>
      <c r="C57">
        <v>131154.15899999999</v>
      </c>
    </row>
    <row r="58" spans="1:3" x14ac:dyDescent="0.35">
      <c r="A58">
        <v>23</v>
      </c>
      <c r="B58" t="s">
        <v>92</v>
      </c>
      <c r="C58">
        <v>35748.423611111109</v>
      </c>
    </row>
    <row r="59" spans="1:3" x14ac:dyDescent="0.35">
      <c r="A59">
        <v>24</v>
      </c>
      <c r="B59" t="s">
        <v>92</v>
      </c>
      <c r="C59">
        <v>6839.5097670924115</v>
      </c>
    </row>
    <row r="60" spans="1:3" x14ac:dyDescent="0.35">
      <c r="A60">
        <v>25</v>
      </c>
      <c r="B60" t="s">
        <v>93</v>
      </c>
      <c r="C60">
        <v>101133.357421875</v>
      </c>
    </row>
    <row r="61" spans="1:3" x14ac:dyDescent="0.35">
      <c r="A61">
        <v>26</v>
      </c>
      <c r="B61" t="s">
        <v>94</v>
      </c>
      <c r="C61">
        <v>147130.42386831276</v>
      </c>
    </row>
    <row r="62" spans="1:3" x14ac:dyDescent="0.35">
      <c r="A62">
        <v>27</v>
      </c>
      <c r="B62" t="s">
        <v>94</v>
      </c>
      <c r="C62">
        <v>52468.663257852444</v>
      </c>
    </row>
    <row r="63" spans="1:3" x14ac:dyDescent="0.35">
      <c r="A63">
        <v>28</v>
      </c>
      <c r="B63" t="s">
        <v>95</v>
      </c>
      <c r="C63">
        <v>64727.769547325101</v>
      </c>
    </row>
    <row r="64" spans="1:3" x14ac:dyDescent="0.35">
      <c r="A64">
        <v>29</v>
      </c>
      <c r="B64" t="s">
        <v>95</v>
      </c>
      <c r="C64">
        <v>109165.12601230967</v>
      </c>
    </row>
    <row r="65" spans="1:3" x14ac:dyDescent="0.35">
      <c r="A65">
        <v>30</v>
      </c>
      <c r="B65" t="s">
        <v>95</v>
      </c>
      <c r="C65">
        <v>32110.714285714286</v>
      </c>
    </row>
    <row r="66" spans="1:3" x14ac:dyDescent="0.35">
      <c r="A66">
        <v>31</v>
      </c>
      <c r="B66" t="s">
        <v>95</v>
      </c>
      <c r="C66">
        <v>25684.551206190259</v>
      </c>
    </row>
    <row r="67" spans="1:3" x14ac:dyDescent="0.35">
      <c r="A67">
        <v>32</v>
      </c>
      <c r="B67" t="s">
        <v>78</v>
      </c>
      <c r="C67">
        <v>174227.50978607195</v>
      </c>
    </row>
    <row r="68" spans="1:3" x14ac:dyDescent="0.35">
      <c r="A68">
        <v>33</v>
      </c>
      <c r="B68" t="s">
        <v>96</v>
      </c>
      <c r="C68">
        <v>84005.317784256564</v>
      </c>
    </row>
    <row r="69" spans="1:3" x14ac:dyDescent="0.35">
      <c r="A69">
        <v>34</v>
      </c>
      <c r="B69" t="s">
        <v>89</v>
      </c>
      <c r="C69">
        <v>45903.17341829768</v>
      </c>
    </row>
    <row r="70" spans="1:3" x14ac:dyDescent="0.35">
      <c r="A70">
        <v>35</v>
      </c>
      <c r="B70" t="s">
        <v>89</v>
      </c>
      <c r="C70">
        <v>187936.50793650793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C1C80-4A09-408C-81A8-75E60CD67BAD}">
  <dimension ref="A1:C24"/>
  <sheetViews>
    <sheetView topLeftCell="C1" workbookViewId="0">
      <selection activeCell="E8" sqref="E8"/>
    </sheetView>
  </sheetViews>
  <sheetFormatPr defaultRowHeight="14.5" x14ac:dyDescent="0.35"/>
  <sheetData>
    <row r="1" spans="1:3" x14ac:dyDescent="0.35">
      <c r="A1" t="s">
        <v>91</v>
      </c>
      <c r="B1" t="s">
        <v>98</v>
      </c>
      <c r="C1" t="s">
        <v>99</v>
      </c>
    </row>
    <row r="2" spans="1:3" x14ac:dyDescent="0.35">
      <c r="A2">
        <v>1</v>
      </c>
      <c r="B2" t="s">
        <v>92</v>
      </c>
      <c r="C2">
        <v>6868.8115559999997</v>
      </c>
    </row>
    <row r="3" spans="1:3" x14ac:dyDescent="0.35">
      <c r="A3">
        <v>2</v>
      </c>
      <c r="B3" t="s">
        <v>92</v>
      </c>
      <c r="C3">
        <v>31080</v>
      </c>
    </row>
    <row r="4" spans="1:3" x14ac:dyDescent="0.35">
      <c r="A4">
        <v>3</v>
      </c>
      <c r="B4" t="s">
        <v>92</v>
      </c>
      <c r="C4">
        <v>3495.5922580000001</v>
      </c>
    </row>
    <row r="5" spans="1:3" x14ac:dyDescent="0.35">
      <c r="A5">
        <v>5</v>
      </c>
      <c r="B5" t="s">
        <v>92</v>
      </c>
      <c r="C5">
        <v>131154.15900000001</v>
      </c>
    </row>
    <row r="6" spans="1:3" x14ac:dyDescent="0.35">
      <c r="A6">
        <v>6</v>
      </c>
      <c r="B6" t="s">
        <v>92</v>
      </c>
      <c r="C6">
        <v>35748.423609999998</v>
      </c>
    </row>
    <row r="7" spans="1:3" x14ac:dyDescent="0.35">
      <c r="A7">
        <v>7</v>
      </c>
      <c r="B7" t="s">
        <v>92</v>
      </c>
      <c r="C7">
        <v>26558.355899999999</v>
      </c>
    </row>
    <row r="8" spans="1:3" x14ac:dyDescent="0.35">
      <c r="A8">
        <v>8</v>
      </c>
      <c r="B8" t="s">
        <v>92</v>
      </c>
      <c r="C8">
        <v>6839.5097669999996</v>
      </c>
    </row>
    <row r="9" spans="1:3" x14ac:dyDescent="0.35">
      <c r="A9">
        <v>9</v>
      </c>
      <c r="B9" t="s">
        <v>92</v>
      </c>
      <c r="C9">
        <v>51883.406219999997</v>
      </c>
    </row>
    <row r="10" spans="1:3" x14ac:dyDescent="0.35">
      <c r="A10">
        <v>11</v>
      </c>
      <c r="B10" t="s">
        <v>93</v>
      </c>
      <c r="C10">
        <v>101133.35739999999</v>
      </c>
    </row>
    <row r="11" spans="1:3" x14ac:dyDescent="0.35">
      <c r="A11">
        <v>12</v>
      </c>
      <c r="B11" t="s">
        <v>94</v>
      </c>
      <c r="C11">
        <v>147130.42389999999</v>
      </c>
    </row>
    <row r="12" spans="1:3" x14ac:dyDescent="0.35">
      <c r="A12">
        <v>13</v>
      </c>
      <c r="B12" t="s">
        <v>94</v>
      </c>
      <c r="C12">
        <v>44465.777779999997</v>
      </c>
    </row>
    <row r="13" spans="1:3" x14ac:dyDescent="0.35">
      <c r="A13">
        <v>14</v>
      </c>
      <c r="B13" t="s">
        <v>94</v>
      </c>
      <c r="C13">
        <v>39960</v>
      </c>
    </row>
    <row r="14" spans="1:3" x14ac:dyDescent="0.35">
      <c r="A14">
        <v>15</v>
      </c>
      <c r="B14" t="s">
        <v>94</v>
      </c>
      <c r="C14">
        <v>91588.977780000001</v>
      </c>
    </row>
    <row r="15" spans="1:3" x14ac:dyDescent="0.35">
      <c r="A15">
        <v>16</v>
      </c>
      <c r="B15" t="s">
        <v>94</v>
      </c>
      <c r="C15">
        <v>52468.663260000001</v>
      </c>
    </row>
    <row r="16" spans="1:3" x14ac:dyDescent="0.35">
      <c r="A16">
        <v>17</v>
      </c>
      <c r="B16" t="s">
        <v>95</v>
      </c>
      <c r="C16">
        <v>64727.769549999997</v>
      </c>
    </row>
    <row r="17" spans="1:3" x14ac:dyDescent="0.35">
      <c r="A17">
        <v>18</v>
      </c>
      <c r="B17" t="s">
        <v>95</v>
      </c>
      <c r="C17">
        <v>55883.410409999997</v>
      </c>
    </row>
    <row r="18" spans="1:3" x14ac:dyDescent="0.35">
      <c r="A18">
        <v>19</v>
      </c>
      <c r="B18" t="s">
        <v>95</v>
      </c>
      <c r="C18">
        <v>109165.126</v>
      </c>
    </row>
    <row r="19" spans="1:3" x14ac:dyDescent="0.35">
      <c r="A19">
        <v>20</v>
      </c>
      <c r="B19" t="s">
        <v>95</v>
      </c>
      <c r="C19">
        <v>32110.71429</v>
      </c>
    </row>
    <row r="20" spans="1:3" x14ac:dyDescent="0.35">
      <c r="A20">
        <v>21</v>
      </c>
      <c r="B20" t="s">
        <v>95</v>
      </c>
      <c r="C20">
        <v>25684.551210000001</v>
      </c>
    </row>
    <row r="21" spans="1:3" x14ac:dyDescent="0.35">
      <c r="A21">
        <v>23</v>
      </c>
      <c r="B21" t="s">
        <v>78</v>
      </c>
      <c r="C21">
        <v>174227.5098</v>
      </c>
    </row>
    <row r="22" spans="1:3" x14ac:dyDescent="0.35">
      <c r="A22">
        <v>24</v>
      </c>
      <c r="B22" t="s">
        <v>96</v>
      </c>
      <c r="C22">
        <v>84005.317779999998</v>
      </c>
    </row>
    <row r="23" spans="1:3" x14ac:dyDescent="0.35">
      <c r="A23">
        <v>25</v>
      </c>
      <c r="B23" t="s">
        <v>89</v>
      </c>
      <c r="C23">
        <v>45903.173419999999</v>
      </c>
    </row>
    <row r="24" spans="1:3" x14ac:dyDescent="0.35">
      <c r="A24">
        <v>26</v>
      </c>
      <c r="B24" t="s">
        <v>89</v>
      </c>
      <c r="C24">
        <v>187936.5079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C02B8-4301-45F8-B3FF-9C7DE2910A20}">
  <dimension ref="A1:L160"/>
  <sheetViews>
    <sheetView tabSelected="1" topLeftCell="A121" workbookViewId="0">
      <selection activeCell="F126" sqref="F126"/>
    </sheetView>
  </sheetViews>
  <sheetFormatPr defaultRowHeight="14.5" x14ac:dyDescent="0.35"/>
  <sheetData>
    <row r="1" spans="1:12" ht="15" x14ac:dyDescent="0.4">
      <c r="A1" s="13" t="s">
        <v>192</v>
      </c>
      <c r="B1" s="13"/>
      <c r="C1" s="13"/>
      <c r="D1" s="13"/>
      <c r="E1" s="13"/>
      <c r="F1" s="13"/>
    </row>
    <row r="2" spans="1:12" x14ac:dyDescent="0.35">
      <c r="A2" t="s">
        <v>100</v>
      </c>
      <c r="B2" s="7" t="s">
        <v>101</v>
      </c>
      <c r="C2" t="s">
        <v>102</v>
      </c>
      <c r="D2" t="s">
        <v>103</v>
      </c>
      <c r="E2" t="s">
        <v>104</v>
      </c>
      <c r="F2" t="s">
        <v>105</v>
      </c>
      <c r="G2" s="4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73</v>
      </c>
    </row>
    <row r="3" spans="1:12" x14ac:dyDescent="0.35">
      <c r="A3" t="s">
        <v>111</v>
      </c>
      <c r="B3" s="8" t="s">
        <v>92</v>
      </c>
      <c r="C3" s="4" t="s">
        <v>112</v>
      </c>
      <c r="D3" s="4">
        <v>457</v>
      </c>
      <c r="E3" s="4">
        <v>404</v>
      </c>
      <c r="F3">
        <v>200</v>
      </c>
      <c r="G3" s="4" t="s">
        <v>113</v>
      </c>
      <c r="H3" s="4">
        <v>30</v>
      </c>
      <c r="I3" s="4">
        <f>SUM(3.14*(D3^2)*F3)</f>
        <v>131157172</v>
      </c>
      <c r="J3" s="4">
        <f>SUM((4*3.14*((H3/2)^3))/3)</f>
        <v>14130</v>
      </c>
      <c r="K3" s="4">
        <f>SUM((0.74*I3)/J3)</f>
        <v>6868.811555555556</v>
      </c>
      <c r="L3" t="s">
        <v>114</v>
      </c>
    </row>
    <row r="4" spans="1:12" x14ac:dyDescent="0.35">
      <c r="A4" t="s">
        <v>115</v>
      </c>
      <c r="B4" s="8" t="s">
        <v>92</v>
      </c>
      <c r="C4" s="4" t="s">
        <v>112</v>
      </c>
      <c r="D4" s="4">
        <v>1225</v>
      </c>
      <c r="E4" s="4">
        <v>887</v>
      </c>
      <c r="F4">
        <v>200</v>
      </c>
      <c r="G4" s="4" t="s">
        <v>116</v>
      </c>
      <c r="H4" s="4">
        <v>35</v>
      </c>
      <c r="I4" s="4">
        <f t="shared" ref="I4:I28" si="0">SUM(3.14*(D4^2)*F4)</f>
        <v>942392500</v>
      </c>
      <c r="J4" s="4">
        <f t="shared" ref="J4:J28" si="1">SUM((4*3.14*((H4/2)^3))/3)</f>
        <v>22437.916666666668</v>
      </c>
      <c r="K4" s="4">
        <f t="shared" ref="K4:K9" si="2">SUM((0.74*I4)/J4)</f>
        <v>31080</v>
      </c>
      <c r="L4" t="s">
        <v>114</v>
      </c>
    </row>
    <row r="5" spans="1:12" x14ac:dyDescent="0.35">
      <c r="A5" t="s">
        <v>117</v>
      </c>
      <c r="B5" s="8" t="s">
        <v>92</v>
      </c>
      <c r="C5" s="4" t="s">
        <v>112</v>
      </c>
      <c r="D5" s="4">
        <v>619</v>
      </c>
      <c r="E5" s="4">
        <v>587</v>
      </c>
      <c r="F5">
        <v>200</v>
      </c>
      <c r="G5" s="4" t="s">
        <v>118</v>
      </c>
      <c r="H5" s="4">
        <v>46</v>
      </c>
      <c r="I5" s="4">
        <f t="shared" si="0"/>
        <v>240625108</v>
      </c>
      <c r="J5" s="4">
        <f t="shared" si="1"/>
        <v>50939.17333333334</v>
      </c>
      <c r="K5" s="4">
        <f t="shared" si="2"/>
        <v>3495.5922577463625</v>
      </c>
      <c r="L5" t="s">
        <v>119</v>
      </c>
    </row>
    <row r="6" spans="1:12" x14ac:dyDescent="0.35">
      <c r="A6" t="s">
        <v>120</v>
      </c>
      <c r="B6" s="8" t="s">
        <v>92</v>
      </c>
      <c r="C6" s="4" t="s">
        <v>121</v>
      </c>
      <c r="D6" s="4">
        <v>525</v>
      </c>
      <c r="E6" s="4">
        <v>474</v>
      </c>
      <c r="F6">
        <v>200</v>
      </c>
      <c r="G6" s="4" t="s">
        <v>122</v>
      </c>
      <c r="H6" s="4">
        <v>36</v>
      </c>
      <c r="I6" s="4">
        <f t="shared" si="0"/>
        <v>173092500</v>
      </c>
      <c r="J6" s="4">
        <f t="shared" si="1"/>
        <v>24416.639999999999</v>
      </c>
      <c r="K6" s="4" t="s">
        <v>123</v>
      </c>
      <c r="L6" t="s">
        <v>119</v>
      </c>
    </row>
    <row r="7" spans="1:12" x14ac:dyDescent="0.35">
      <c r="A7" t="s">
        <v>124</v>
      </c>
      <c r="B7" s="8" t="s">
        <v>92</v>
      </c>
      <c r="C7" s="4" t="s">
        <v>125</v>
      </c>
      <c r="D7" s="4">
        <v>1087</v>
      </c>
      <c r="E7" s="4">
        <v>838</v>
      </c>
      <c r="F7">
        <v>200</v>
      </c>
      <c r="G7" s="4" t="s">
        <v>126</v>
      </c>
      <c r="H7" s="4">
        <v>20</v>
      </c>
      <c r="I7" s="4">
        <f t="shared" si="0"/>
        <v>742025332</v>
      </c>
      <c r="J7" s="4">
        <f t="shared" si="1"/>
        <v>4186.666666666667</v>
      </c>
      <c r="K7" s="4">
        <f t="shared" si="2"/>
        <v>131154.15899999999</v>
      </c>
      <c r="L7" t="s">
        <v>114</v>
      </c>
    </row>
    <row r="8" spans="1:12" x14ac:dyDescent="0.35">
      <c r="A8" t="s">
        <v>127</v>
      </c>
      <c r="B8" s="8" t="s">
        <v>92</v>
      </c>
      <c r="C8" s="4" t="s">
        <v>125</v>
      </c>
      <c r="D8" s="4">
        <v>746</v>
      </c>
      <c r="E8" s="4">
        <v>517</v>
      </c>
      <c r="F8">
        <v>200</v>
      </c>
      <c r="G8" s="4" t="s">
        <v>128</v>
      </c>
      <c r="H8" s="4">
        <v>24</v>
      </c>
      <c r="I8" s="4">
        <f t="shared" si="0"/>
        <v>349492048</v>
      </c>
      <c r="J8" s="4">
        <f t="shared" si="1"/>
        <v>7234.56</v>
      </c>
      <c r="K8" s="4">
        <f t="shared" si="2"/>
        <v>35748.423611111109</v>
      </c>
      <c r="L8" t="s">
        <v>114</v>
      </c>
    </row>
    <row r="9" spans="1:12" x14ac:dyDescent="0.35">
      <c r="A9" t="s">
        <v>129</v>
      </c>
      <c r="B9" s="8" t="s">
        <v>92</v>
      </c>
      <c r="C9" s="9" t="s">
        <v>130</v>
      </c>
      <c r="D9" s="4">
        <v>643</v>
      </c>
      <c r="E9" s="4">
        <v>656</v>
      </c>
      <c r="F9">
        <v>200</v>
      </c>
      <c r="G9" s="4">
        <v>24</v>
      </c>
      <c r="H9" s="4">
        <v>24</v>
      </c>
      <c r="I9" s="4">
        <f t="shared" si="0"/>
        <v>259645972.00000003</v>
      </c>
      <c r="J9" s="4">
        <f t="shared" si="1"/>
        <v>7234.56</v>
      </c>
      <c r="K9" s="4">
        <f t="shared" si="2"/>
        <v>26558.355902777781</v>
      </c>
      <c r="L9" t="s">
        <v>119</v>
      </c>
    </row>
    <row r="10" spans="1:12" x14ac:dyDescent="0.35">
      <c r="A10" t="s">
        <v>131</v>
      </c>
      <c r="B10" s="8" t="s">
        <v>92</v>
      </c>
      <c r="C10" s="4" t="s">
        <v>132</v>
      </c>
      <c r="D10" s="4">
        <v>810</v>
      </c>
      <c r="E10" s="4">
        <v>360</v>
      </c>
      <c r="F10">
        <v>200</v>
      </c>
      <c r="G10" s="4" t="s">
        <v>133</v>
      </c>
      <c r="H10" s="4">
        <v>44</v>
      </c>
      <c r="I10" s="4">
        <f t="shared" si="0"/>
        <v>412030800</v>
      </c>
      <c r="J10" s="4">
        <f t="shared" si="1"/>
        <v>44579.626666666671</v>
      </c>
      <c r="K10" s="4">
        <f t="shared" ref="K10:K28" si="3">SUM((0.74*I10)/J10)</f>
        <v>6839.5097670924115</v>
      </c>
      <c r="L10" t="s">
        <v>114</v>
      </c>
    </row>
    <row r="11" spans="1:12" x14ac:dyDescent="0.35">
      <c r="A11" t="s">
        <v>134</v>
      </c>
      <c r="B11" s="8" t="s">
        <v>92</v>
      </c>
      <c r="C11" s="4" t="s">
        <v>125</v>
      </c>
      <c r="D11" s="4">
        <v>1256</v>
      </c>
      <c r="E11" s="4">
        <v>1000</v>
      </c>
      <c r="F11">
        <v>200</v>
      </c>
      <c r="G11" s="4" t="s">
        <v>135</v>
      </c>
      <c r="H11" s="4">
        <v>30</v>
      </c>
      <c r="I11" s="4">
        <f t="shared" si="0"/>
        <v>990692608</v>
      </c>
      <c r="J11" s="4">
        <f t="shared" si="1"/>
        <v>14130</v>
      </c>
      <c r="K11" s="4">
        <f t="shared" si="3"/>
        <v>51883.40622222222</v>
      </c>
      <c r="L11" t="s">
        <v>119</v>
      </c>
    </row>
    <row r="12" spans="1:12" x14ac:dyDescent="0.35">
      <c r="A12" t="s">
        <v>136</v>
      </c>
      <c r="B12" s="8" t="s">
        <v>137</v>
      </c>
      <c r="C12" s="4" t="s">
        <v>138</v>
      </c>
      <c r="D12" s="4">
        <v>620</v>
      </c>
      <c r="E12" s="4">
        <v>540</v>
      </c>
      <c r="F12">
        <v>200</v>
      </c>
      <c r="G12" s="4" t="s">
        <v>139</v>
      </c>
      <c r="H12" s="4">
        <v>20</v>
      </c>
      <c r="I12" s="4">
        <f t="shared" si="0"/>
        <v>241403200</v>
      </c>
      <c r="J12" s="4">
        <f t="shared" si="1"/>
        <v>4186.666666666667</v>
      </c>
      <c r="K12" s="4" t="s">
        <v>123</v>
      </c>
      <c r="L12" t="s">
        <v>119</v>
      </c>
    </row>
    <row r="13" spans="1:12" x14ac:dyDescent="0.35">
      <c r="A13" t="s">
        <v>140</v>
      </c>
      <c r="B13" s="8" t="s">
        <v>93</v>
      </c>
      <c r="C13" s="4" t="s">
        <v>112</v>
      </c>
      <c r="D13" s="4">
        <v>683</v>
      </c>
      <c r="E13" s="4">
        <v>666</v>
      </c>
      <c r="F13">
        <v>200</v>
      </c>
      <c r="G13" s="4" t="s">
        <v>141</v>
      </c>
      <c r="H13" s="4">
        <v>16</v>
      </c>
      <c r="I13" s="4">
        <f t="shared" si="0"/>
        <v>292955092</v>
      </c>
      <c r="J13" s="4">
        <f t="shared" si="1"/>
        <v>2143.5733333333333</v>
      </c>
      <c r="K13" s="4">
        <f t="shared" si="3"/>
        <v>101133.357421875</v>
      </c>
      <c r="L13" t="s">
        <v>114</v>
      </c>
    </row>
    <row r="14" spans="1:12" x14ac:dyDescent="0.35">
      <c r="A14" t="s">
        <v>142</v>
      </c>
      <c r="B14" s="8" t="s">
        <v>94</v>
      </c>
      <c r="C14" s="4" t="s">
        <v>143</v>
      </c>
      <c r="D14" s="4">
        <v>983</v>
      </c>
      <c r="E14" s="4">
        <v>565</v>
      </c>
      <c r="F14">
        <v>200</v>
      </c>
      <c r="G14" s="4" t="s">
        <v>144</v>
      </c>
      <c r="H14" s="4">
        <v>18</v>
      </c>
      <c r="I14" s="4">
        <f t="shared" si="0"/>
        <v>606829492</v>
      </c>
      <c r="J14" s="4">
        <f t="shared" si="1"/>
        <v>3052.08</v>
      </c>
      <c r="K14" s="4">
        <f t="shared" si="3"/>
        <v>147130.42386831276</v>
      </c>
      <c r="L14" t="s">
        <v>114</v>
      </c>
    </row>
    <row r="15" spans="1:12" x14ac:dyDescent="0.35">
      <c r="A15" t="s">
        <v>145</v>
      </c>
      <c r="B15" s="8" t="s">
        <v>94</v>
      </c>
      <c r="C15" s="4" t="s">
        <v>125</v>
      </c>
      <c r="D15" s="4">
        <v>832</v>
      </c>
      <c r="E15" s="4">
        <v>608</v>
      </c>
      <c r="F15">
        <v>200</v>
      </c>
      <c r="G15" s="4" t="s">
        <v>146</v>
      </c>
      <c r="H15" s="4">
        <v>24</v>
      </c>
      <c r="I15" s="4">
        <f t="shared" si="0"/>
        <v>434716672</v>
      </c>
      <c r="J15" s="4">
        <f t="shared" si="1"/>
        <v>7234.56</v>
      </c>
      <c r="K15" s="4">
        <f t="shared" si="3"/>
        <v>44465.777777777774</v>
      </c>
      <c r="L15" t="s">
        <v>119</v>
      </c>
    </row>
    <row r="16" spans="1:12" x14ac:dyDescent="0.35">
      <c r="A16" t="s">
        <v>147</v>
      </c>
      <c r="B16" s="8" t="s">
        <v>94</v>
      </c>
      <c r="C16" s="4" t="s">
        <v>125</v>
      </c>
      <c r="D16" s="4">
        <v>600</v>
      </c>
      <c r="E16" s="4">
        <v>354</v>
      </c>
      <c r="F16">
        <v>200</v>
      </c>
      <c r="G16" s="4" t="s">
        <v>148</v>
      </c>
      <c r="H16" s="4">
        <v>20</v>
      </c>
      <c r="I16" s="4">
        <f t="shared" si="0"/>
        <v>226080000</v>
      </c>
      <c r="J16" s="4">
        <f t="shared" si="1"/>
        <v>4186.666666666667</v>
      </c>
      <c r="K16" s="4">
        <f t="shared" si="3"/>
        <v>39960</v>
      </c>
      <c r="L16" t="s">
        <v>119</v>
      </c>
    </row>
    <row r="17" spans="1:12" x14ac:dyDescent="0.35">
      <c r="A17" t="s">
        <v>149</v>
      </c>
      <c r="B17" s="8" t="s">
        <v>94</v>
      </c>
      <c r="C17" s="4" t="s">
        <v>125</v>
      </c>
      <c r="D17" s="4">
        <v>590</v>
      </c>
      <c r="E17" s="4">
        <v>466</v>
      </c>
      <c r="F17">
        <v>200</v>
      </c>
      <c r="G17" s="4" t="s">
        <v>150</v>
      </c>
      <c r="H17" s="4">
        <v>15</v>
      </c>
      <c r="I17" s="4">
        <f t="shared" si="0"/>
        <v>218606800</v>
      </c>
      <c r="J17" s="4">
        <f t="shared" si="1"/>
        <v>1766.25</v>
      </c>
      <c r="K17" s="4">
        <f t="shared" si="3"/>
        <v>91588.977777777778</v>
      </c>
      <c r="L17" t="s">
        <v>119</v>
      </c>
    </row>
    <row r="18" spans="1:12" x14ac:dyDescent="0.35">
      <c r="A18" t="s">
        <v>151</v>
      </c>
      <c r="B18" s="8" t="s">
        <v>94</v>
      </c>
      <c r="C18" s="4" t="s">
        <v>152</v>
      </c>
      <c r="D18" s="4">
        <v>1730</v>
      </c>
      <c r="E18" s="4">
        <v>500</v>
      </c>
      <c r="F18">
        <v>200</v>
      </c>
      <c r="G18" s="4" t="s">
        <v>153</v>
      </c>
      <c r="H18" s="4">
        <v>37</v>
      </c>
      <c r="I18" s="4">
        <f t="shared" si="0"/>
        <v>1879541200</v>
      </c>
      <c r="J18" s="4">
        <f t="shared" si="1"/>
        <v>26508.403333333335</v>
      </c>
      <c r="K18" s="4">
        <f t="shared" si="3"/>
        <v>52468.663257852444</v>
      </c>
      <c r="L18" t="s">
        <v>114</v>
      </c>
    </row>
    <row r="19" spans="1:12" x14ac:dyDescent="0.35">
      <c r="A19" t="s">
        <v>154</v>
      </c>
      <c r="B19" s="8" t="s">
        <v>95</v>
      </c>
      <c r="C19" s="4" t="s">
        <v>125</v>
      </c>
      <c r="D19" s="4">
        <v>652</v>
      </c>
      <c r="E19" s="4">
        <v>456</v>
      </c>
      <c r="F19">
        <v>200</v>
      </c>
      <c r="G19" s="4" t="s">
        <v>155</v>
      </c>
      <c r="H19" s="4">
        <v>18</v>
      </c>
      <c r="I19" s="4">
        <f t="shared" si="0"/>
        <v>266965312</v>
      </c>
      <c r="J19" s="4">
        <f t="shared" si="1"/>
        <v>3052.08</v>
      </c>
      <c r="K19" s="4">
        <f t="shared" si="3"/>
        <v>64727.769547325101</v>
      </c>
      <c r="L19" t="s">
        <v>114</v>
      </c>
    </row>
    <row r="20" spans="1:12" x14ac:dyDescent="0.35">
      <c r="A20" t="s">
        <v>156</v>
      </c>
      <c r="B20" s="8" t="s">
        <v>95</v>
      </c>
      <c r="C20" s="4" t="s">
        <v>157</v>
      </c>
      <c r="D20" s="4">
        <v>657</v>
      </c>
      <c r="E20" s="4">
        <v>525</v>
      </c>
      <c r="F20">
        <v>200</v>
      </c>
      <c r="G20" s="4" t="s">
        <v>158</v>
      </c>
      <c r="H20" s="4">
        <v>19</v>
      </c>
      <c r="I20" s="4">
        <f t="shared" si="0"/>
        <v>271075572</v>
      </c>
      <c r="J20" s="4">
        <f t="shared" si="1"/>
        <v>3589.5433333333335</v>
      </c>
      <c r="K20" s="4">
        <f t="shared" si="3"/>
        <v>55883.410409680706</v>
      </c>
      <c r="L20" t="s">
        <v>119</v>
      </c>
    </row>
    <row r="21" spans="1:12" x14ac:dyDescent="0.35">
      <c r="A21" t="s">
        <v>159</v>
      </c>
      <c r="B21" s="8" t="s">
        <v>95</v>
      </c>
      <c r="C21" s="4" t="s">
        <v>112</v>
      </c>
      <c r="D21" s="4">
        <v>1067</v>
      </c>
      <c r="E21" s="4">
        <v>933</v>
      </c>
      <c r="F21">
        <v>200</v>
      </c>
      <c r="G21" s="4" t="s">
        <v>160</v>
      </c>
      <c r="H21" s="4">
        <v>21</v>
      </c>
      <c r="I21" s="4">
        <f t="shared" si="0"/>
        <v>714971092</v>
      </c>
      <c r="J21" s="4">
        <f t="shared" si="1"/>
        <v>4846.59</v>
      </c>
      <c r="K21" s="4">
        <f t="shared" si="3"/>
        <v>109165.12601230967</v>
      </c>
      <c r="L21" t="s">
        <v>114</v>
      </c>
    </row>
    <row r="22" spans="1:12" x14ac:dyDescent="0.35">
      <c r="A22" t="s">
        <v>161</v>
      </c>
      <c r="B22" s="8" t="s">
        <v>95</v>
      </c>
      <c r="C22" s="4" t="s">
        <v>112</v>
      </c>
      <c r="D22" s="4">
        <v>315</v>
      </c>
      <c r="E22" s="4">
        <v>310</v>
      </c>
      <c r="F22">
        <v>200</v>
      </c>
      <c r="G22" s="4" t="s">
        <v>162</v>
      </c>
      <c r="H22" s="4">
        <v>14</v>
      </c>
      <c r="I22" s="4">
        <f t="shared" si="0"/>
        <v>62313300</v>
      </c>
      <c r="J22" s="4">
        <f t="shared" si="1"/>
        <v>1436.0266666666666</v>
      </c>
      <c r="K22" s="4">
        <f t="shared" si="3"/>
        <v>32110.714285714286</v>
      </c>
      <c r="L22" t="s">
        <v>114</v>
      </c>
    </row>
    <row r="23" spans="1:12" x14ac:dyDescent="0.35">
      <c r="A23" t="s">
        <v>163</v>
      </c>
      <c r="B23" s="8" t="s">
        <v>95</v>
      </c>
      <c r="C23" s="4" t="s">
        <v>112</v>
      </c>
      <c r="D23" s="4">
        <v>713</v>
      </c>
      <c r="E23" s="4">
        <v>682</v>
      </c>
      <c r="F23">
        <v>200</v>
      </c>
      <c r="G23" s="4" t="s">
        <v>164</v>
      </c>
      <c r="H23" s="4">
        <v>26</v>
      </c>
      <c r="I23" s="4">
        <f t="shared" si="0"/>
        <v>319255732</v>
      </c>
      <c r="J23" s="4">
        <f t="shared" si="1"/>
        <v>9198.1066666666666</v>
      </c>
      <c r="K23" s="4">
        <f t="shared" si="3"/>
        <v>25684.551206190259</v>
      </c>
      <c r="L23" t="s">
        <v>114</v>
      </c>
    </row>
    <row r="24" spans="1:12" x14ac:dyDescent="0.35">
      <c r="A24" t="s">
        <v>165</v>
      </c>
      <c r="B24" s="8" t="s">
        <v>166</v>
      </c>
      <c r="C24" s="4" t="s">
        <v>138</v>
      </c>
      <c r="D24" s="4">
        <v>540</v>
      </c>
      <c r="E24" s="4">
        <v>440</v>
      </c>
      <c r="F24">
        <v>200</v>
      </c>
      <c r="G24" s="4" t="s">
        <v>167</v>
      </c>
      <c r="H24" s="4">
        <v>26</v>
      </c>
      <c r="I24" s="4">
        <f t="shared" si="0"/>
        <v>183124800</v>
      </c>
      <c r="J24" s="4">
        <f t="shared" si="1"/>
        <v>9198.1066666666666</v>
      </c>
      <c r="K24" s="4" t="s">
        <v>123</v>
      </c>
      <c r="L24" t="s">
        <v>119</v>
      </c>
    </row>
    <row r="25" spans="1:12" x14ac:dyDescent="0.35">
      <c r="A25" t="s">
        <v>168</v>
      </c>
      <c r="B25" s="8" t="s">
        <v>78</v>
      </c>
      <c r="C25" s="4" t="s">
        <v>152</v>
      </c>
      <c r="D25" s="4">
        <v>1857</v>
      </c>
      <c r="E25" s="4">
        <v>500</v>
      </c>
      <c r="F25">
        <v>200</v>
      </c>
      <c r="G25" s="4" t="s">
        <v>169</v>
      </c>
      <c r="H25" s="4">
        <v>26</v>
      </c>
      <c r="I25" s="4">
        <f t="shared" si="0"/>
        <v>2165625972.0000005</v>
      </c>
      <c r="J25" s="4">
        <f t="shared" si="1"/>
        <v>9198.1066666666666</v>
      </c>
      <c r="K25" s="4">
        <f t="shared" si="3"/>
        <v>174227.50978607195</v>
      </c>
      <c r="L25" t="s">
        <v>114</v>
      </c>
    </row>
    <row r="26" spans="1:12" x14ac:dyDescent="0.35">
      <c r="A26" t="s">
        <v>170</v>
      </c>
      <c r="B26" s="8" t="s">
        <v>96</v>
      </c>
      <c r="C26" s="4" t="s">
        <v>152</v>
      </c>
      <c r="D26" s="4">
        <v>936</v>
      </c>
      <c r="E26" s="4">
        <v>331</v>
      </c>
      <c r="F26">
        <v>200</v>
      </c>
      <c r="G26" s="4" t="s">
        <v>171</v>
      </c>
      <c r="H26" s="4">
        <v>21</v>
      </c>
      <c r="I26" s="4">
        <f t="shared" si="0"/>
        <v>550188288</v>
      </c>
      <c r="J26" s="4">
        <f t="shared" si="1"/>
        <v>4846.59</v>
      </c>
      <c r="K26" s="4">
        <f t="shared" si="3"/>
        <v>84005.317784256564</v>
      </c>
      <c r="L26" t="s">
        <v>114</v>
      </c>
    </row>
    <row r="27" spans="1:12" x14ac:dyDescent="0.35">
      <c r="A27" t="s">
        <v>172</v>
      </c>
      <c r="B27" s="8" t="s">
        <v>89</v>
      </c>
      <c r="C27" s="4" t="s">
        <v>112</v>
      </c>
      <c r="D27" s="4">
        <v>337</v>
      </c>
      <c r="E27" s="4">
        <v>310</v>
      </c>
      <c r="F27">
        <v>200</v>
      </c>
      <c r="G27" s="4" t="s">
        <v>173</v>
      </c>
      <c r="H27" s="4">
        <v>13</v>
      </c>
      <c r="I27" s="4">
        <f t="shared" si="0"/>
        <v>71321332</v>
      </c>
      <c r="J27" s="4">
        <f t="shared" si="1"/>
        <v>1149.7633333333333</v>
      </c>
      <c r="K27" s="4">
        <f t="shared" si="3"/>
        <v>45903.17341829768</v>
      </c>
      <c r="L27" t="s">
        <v>114</v>
      </c>
    </row>
    <row r="28" spans="1:12" x14ac:dyDescent="0.35">
      <c r="A28" t="s">
        <v>174</v>
      </c>
      <c r="B28" s="8" t="s">
        <v>89</v>
      </c>
      <c r="C28" s="4" t="s">
        <v>152</v>
      </c>
      <c r="D28" s="4">
        <v>1400</v>
      </c>
      <c r="E28" s="4">
        <v>500</v>
      </c>
      <c r="F28">
        <v>200</v>
      </c>
      <c r="G28" s="4" t="s">
        <v>175</v>
      </c>
      <c r="H28" s="4">
        <v>21</v>
      </c>
      <c r="I28" s="8">
        <f t="shared" si="0"/>
        <v>1230880000</v>
      </c>
      <c r="J28" s="4">
        <f t="shared" si="1"/>
        <v>4846.59</v>
      </c>
      <c r="K28" s="4">
        <f t="shared" si="3"/>
        <v>187936.50793650793</v>
      </c>
      <c r="L28" t="s">
        <v>114</v>
      </c>
    </row>
    <row r="31" spans="1:12" x14ac:dyDescent="0.35">
      <c r="A31" t="s">
        <v>92</v>
      </c>
      <c r="B31">
        <v>6868.811555555556</v>
      </c>
    </row>
    <row r="32" spans="1:12" x14ac:dyDescent="0.35">
      <c r="A32" t="s">
        <v>92</v>
      </c>
      <c r="B32">
        <v>31080</v>
      </c>
    </row>
    <row r="33" spans="1:7" x14ac:dyDescent="0.35">
      <c r="A33" t="s">
        <v>92</v>
      </c>
      <c r="B33">
        <v>131154.15899999999</v>
      </c>
    </row>
    <row r="34" spans="1:7" x14ac:dyDescent="0.35">
      <c r="A34" t="s">
        <v>92</v>
      </c>
      <c r="B34">
        <v>35748.423611111109</v>
      </c>
    </row>
    <row r="35" spans="1:7" x14ac:dyDescent="0.35">
      <c r="A35" t="s">
        <v>92</v>
      </c>
      <c r="B35">
        <v>6839.5097670924115</v>
      </c>
    </row>
    <row r="36" spans="1:7" x14ac:dyDescent="0.35">
      <c r="A36" t="s">
        <v>93</v>
      </c>
      <c r="B36">
        <v>101133.357421875</v>
      </c>
    </row>
    <row r="37" spans="1:7" x14ac:dyDescent="0.35">
      <c r="A37" t="s">
        <v>94</v>
      </c>
      <c r="B37">
        <v>147130.42386831276</v>
      </c>
    </row>
    <row r="38" spans="1:7" x14ac:dyDescent="0.35">
      <c r="A38" t="s">
        <v>94</v>
      </c>
      <c r="B38">
        <v>52468.663257852444</v>
      </c>
    </row>
    <row r="39" spans="1:7" x14ac:dyDescent="0.35">
      <c r="A39" t="s">
        <v>95</v>
      </c>
      <c r="B39">
        <v>64727.769547325101</v>
      </c>
    </row>
    <row r="40" spans="1:7" x14ac:dyDescent="0.35">
      <c r="A40" t="s">
        <v>95</v>
      </c>
      <c r="B40">
        <v>109165.12601230967</v>
      </c>
    </row>
    <row r="41" spans="1:7" x14ac:dyDescent="0.35">
      <c r="A41" t="s">
        <v>95</v>
      </c>
      <c r="B41">
        <v>32110.714285714286</v>
      </c>
    </row>
    <row r="42" spans="1:7" x14ac:dyDescent="0.35">
      <c r="A42" t="s">
        <v>95</v>
      </c>
      <c r="B42">
        <v>25684.551206190259</v>
      </c>
    </row>
    <row r="43" spans="1:7" x14ac:dyDescent="0.35">
      <c r="A43" t="s">
        <v>78</v>
      </c>
      <c r="B43">
        <v>174227.50978607195</v>
      </c>
    </row>
    <row r="44" spans="1:7" x14ac:dyDescent="0.35">
      <c r="A44" t="s">
        <v>96</v>
      </c>
      <c r="B44">
        <v>84005.317784256564</v>
      </c>
    </row>
    <row r="45" spans="1:7" x14ac:dyDescent="0.35">
      <c r="A45" t="s">
        <v>89</v>
      </c>
      <c r="B45">
        <v>45903.17341829768</v>
      </c>
    </row>
    <row r="46" spans="1:7" x14ac:dyDescent="0.35">
      <c r="A46" t="s">
        <v>89</v>
      </c>
      <c r="B46">
        <v>187936.50793650793</v>
      </c>
    </row>
    <row r="48" spans="1:7" ht="15" x14ac:dyDescent="0.4">
      <c r="A48" s="6" t="s">
        <v>191</v>
      </c>
      <c r="B48" s="6"/>
      <c r="C48" s="6"/>
      <c r="D48" s="6"/>
      <c r="E48" s="6"/>
      <c r="F48" s="6"/>
      <c r="G48" s="6"/>
    </row>
    <row r="49" spans="1:7" x14ac:dyDescent="0.35">
      <c r="A49" t="s">
        <v>100</v>
      </c>
      <c r="B49" s="7" t="s">
        <v>101</v>
      </c>
      <c r="C49" t="s">
        <v>102</v>
      </c>
      <c r="D49" t="s">
        <v>103</v>
      </c>
      <c r="E49" t="s">
        <v>104</v>
      </c>
      <c r="F49" s="4" t="s">
        <v>106</v>
      </c>
      <c r="G49" t="s">
        <v>107</v>
      </c>
    </row>
    <row r="50" spans="1:7" x14ac:dyDescent="0.35">
      <c r="A50" t="s">
        <v>111</v>
      </c>
      <c r="B50" s="8" t="s">
        <v>92</v>
      </c>
      <c r="C50" s="4" t="s">
        <v>112</v>
      </c>
      <c r="D50" s="4">
        <v>457</v>
      </c>
      <c r="E50" s="4">
        <v>404</v>
      </c>
      <c r="F50" s="4" t="s">
        <v>113</v>
      </c>
      <c r="G50" s="4">
        <v>30</v>
      </c>
    </row>
    <row r="51" spans="1:7" x14ac:dyDescent="0.35">
      <c r="A51" t="s">
        <v>115</v>
      </c>
      <c r="B51" s="8" t="s">
        <v>92</v>
      </c>
      <c r="C51" s="4" t="s">
        <v>112</v>
      </c>
      <c r="D51" s="4">
        <v>1225</v>
      </c>
      <c r="E51" s="4">
        <v>887</v>
      </c>
      <c r="F51" s="4" t="s">
        <v>116</v>
      </c>
      <c r="G51" s="4">
        <v>35</v>
      </c>
    </row>
    <row r="52" spans="1:7" x14ac:dyDescent="0.35">
      <c r="A52" t="s">
        <v>117</v>
      </c>
      <c r="B52" s="8" t="s">
        <v>92</v>
      </c>
      <c r="C52" s="4" t="s">
        <v>112</v>
      </c>
      <c r="D52" s="4">
        <v>619</v>
      </c>
      <c r="E52" s="4">
        <v>587</v>
      </c>
      <c r="F52" s="4" t="s">
        <v>118</v>
      </c>
      <c r="G52" s="4">
        <v>46</v>
      </c>
    </row>
    <row r="53" spans="1:7" x14ac:dyDescent="0.35">
      <c r="A53" t="s">
        <v>120</v>
      </c>
      <c r="B53" s="8" t="s">
        <v>92</v>
      </c>
      <c r="C53" s="4" t="s">
        <v>121</v>
      </c>
      <c r="D53" s="4">
        <v>525</v>
      </c>
      <c r="E53" s="4">
        <v>474</v>
      </c>
      <c r="F53" s="4" t="s">
        <v>122</v>
      </c>
      <c r="G53" s="4">
        <v>36</v>
      </c>
    </row>
    <row r="54" spans="1:7" x14ac:dyDescent="0.35">
      <c r="A54" t="s">
        <v>124</v>
      </c>
      <c r="B54" s="8" t="s">
        <v>92</v>
      </c>
      <c r="C54" s="4" t="s">
        <v>125</v>
      </c>
      <c r="D54" s="4">
        <v>1087</v>
      </c>
      <c r="E54" s="4">
        <v>838</v>
      </c>
      <c r="F54" s="4" t="s">
        <v>126</v>
      </c>
      <c r="G54" s="4">
        <v>20</v>
      </c>
    </row>
    <row r="55" spans="1:7" x14ac:dyDescent="0.35">
      <c r="A55" t="s">
        <v>127</v>
      </c>
      <c r="B55" s="8" t="s">
        <v>92</v>
      </c>
      <c r="C55" s="4" t="s">
        <v>125</v>
      </c>
      <c r="D55" s="4">
        <v>746</v>
      </c>
      <c r="E55" s="4">
        <v>517</v>
      </c>
      <c r="F55" s="4" t="s">
        <v>128</v>
      </c>
      <c r="G55" s="4">
        <v>24</v>
      </c>
    </row>
    <row r="56" spans="1:7" x14ac:dyDescent="0.35">
      <c r="A56" t="s">
        <v>129</v>
      </c>
      <c r="B56" s="8" t="s">
        <v>92</v>
      </c>
      <c r="C56" s="9" t="s">
        <v>130</v>
      </c>
      <c r="D56" s="4">
        <v>643</v>
      </c>
      <c r="E56" s="4">
        <v>656</v>
      </c>
      <c r="F56" s="4">
        <v>24</v>
      </c>
      <c r="G56" s="4">
        <v>24</v>
      </c>
    </row>
    <row r="57" spans="1:7" x14ac:dyDescent="0.35">
      <c r="A57" t="s">
        <v>131</v>
      </c>
      <c r="B57" s="8" t="s">
        <v>92</v>
      </c>
      <c r="C57" s="4" t="s">
        <v>132</v>
      </c>
      <c r="D57" s="4">
        <v>810</v>
      </c>
      <c r="E57" s="4">
        <v>360</v>
      </c>
      <c r="F57" s="4" t="s">
        <v>133</v>
      </c>
      <c r="G57" s="4">
        <v>44</v>
      </c>
    </row>
    <row r="58" spans="1:7" x14ac:dyDescent="0.35">
      <c r="A58" t="s">
        <v>134</v>
      </c>
      <c r="B58" s="8" t="s">
        <v>92</v>
      </c>
      <c r="C58" s="4" t="s">
        <v>125</v>
      </c>
      <c r="D58" s="4">
        <v>1256</v>
      </c>
      <c r="E58" s="4">
        <v>1000</v>
      </c>
      <c r="F58" s="4" t="s">
        <v>135</v>
      </c>
      <c r="G58" s="4">
        <v>30</v>
      </c>
    </row>
    <row r="59" spans="1:7" x14ac:dyDescent="0.35">
      <c r="A59" t="s">
        <v>176</v>
      </c>
      <c r="B59" s="8" t="s">
        <v>137</v>
      </c>
      <c r="C59" s="4" t="s">
        <v>152</v>
      </c>
      <c r="D59" s="4">
        <v>624</v>
      </c>
      <c r="E59" s="4">
        <v>224</v>
      </c>
      <c r="F59" s="4" t="s">
        <v>177</v>
      </c>
      <c r="G59" s="4">
        <v>23</v>
      </c>
    </row>
    <row r="60" spans="1:7" x14ac:dyDescent="0.35">
      <c r="A60" t="s">
        <v>178</v>
      </c>
      <c r="B60" s="8" t="s">
        <v>137</v>
      </c>
      <c r="C60" s="4" t="s">
        <v>112</v>
      </c>
      <c r="D60" s="4">
        <v>347</v>
      </c>
      <c r="E60" s="4">
        <v>336</v>
      </c>
      <c r="F60" s="4">
        <v>26</v>
      </c>
      <c r="G60" s="4">
        <v>26</v>
      </c>
    </row>
    <row r="61" spans="1:7" x14ac:dyDescent="0.35">
      <c r="A61" t="s">
        <v>136</v>
      </c>
      <c r="B61" s="8" t="s">
        <v>137</v>
      </c>
      <c r="C61" s="4" t="s">
        <v>138</v>
      </c>
      <c r="D61" s="4">
        <v>620</v>
      </c>
      <c r="E61" s="4">
        <v>540</v>
      </c>
      <c r="F61" s="4" t="s">
        <v>139</v>
      </c>
      <c r="G61" s="4">
        <v>20</v>
      </c>
    </row>
    <row r="62" spans="1:7" x14ac:dyDescent="0.35">
      <c r="A62" t="s">
        <v>140</v>
      </c>
      <c r="B62" s="8" t="s">
        <v>93</v>
      </c>
      <c r="C62" s="4" t="s">
        <v>112</v>
      </c>
      <c r="D62" s="4">
        <v>683</v>
      </c>
      <c r="E62" s="4">
        <v>666</v>
      </c>
      <c r="F62" s="4" t="s">
        <v>141</v>
      </c>
      <c r="G62" s="4">
        <v>16</v>
      </c>
    </row>
    <row r="63" spans="1:7" x14ac:dyDescent="0.35">
      <c r="A63" t="s">
        <v>142</v>
      </c>
      <c r="B63" s="8" t="s">
        <v>94</v>
      </c>
      <c r="C63" s="4" t="s">
        <v>143</v>
      </c>
      <c r="D63" s="4">
        <v>983</v>
      </c>
      <c r="E63" s="4">
        <v>565</v>
      </c>
      <c r="F63" s="4" t="s">
        <v>144</v>
      </c>
      <c r="G63" s="4">
        <v>18</v>
      </c>
    </row>
    <row r="64" spans="1:7" x14ac:dyDescent="0.35">
      <c r="A64" t="s">
        <v>145</v>
      </c>
      <c r="B64" s="8" t="s">
        <v>94</v>
      </c>
      <c r="C64" s="4" t="s">
        <v>152</v>
      </c>
      <c r="D64" s="4">
        <v>832</v>
      </c>
      <c r="E64" s="4">
        <v>608</v>
      </c>
      <c r="F64" s="4" t="s">
        <v>146</v>
      </c>
      <c r="G64" s="4">
        <v>24</v>
      </c>
    </row>
    <row r="65" spans="1:12" x14ac:dyDescent="0.35">
      <c r="A65" t="s">
        <v>147</v>
      </c>
      <c r="B65" s="8" t="s">
        <v>94</v>
      </c>
      <c r="C65" s="4" t="s">
        <v>125</v>
      </c>
      <c r="D65" s="4">
        <v>600</v>
      </c>
      <c r="E65" s="4">
        <v>354</v>
      </c>
      <c r="F65" s="4" t="s">
        <v>148</v>
      </c>
      <c r="G65" s="4">
        <v>20</v>
      </c>
    </row>
    <row r="66" spans="1:12" x14ac:dyDescent="0.35">
      <c r="A66" t="s">
        <v>149</v>
      </c>
      <c r="B66" s="8" t="s">
        <v>94</v>
      </c>
      <c r="C66" s="4" t="s">
        <v>125</v>
      </c>
      <c r="D66" s="4">
        <v>590</v>
      </c>
      <c r="E66" s="4">
        <v>466</v>
      </c>
      <c r="F66" s="4" t="s">
        <v>150</v>
      </c>
      <c r="G66" s="4">
        <v>15</v>
      </c>
    </row>
    <row r="67" spans="1:12" x14ac:dyDescent="0.35">
      <c r="A67" t="s">
        <v>151</v>
      </c>
      <c r="B67" s="8" t="s">
        <v>94</v>
      </c>
      <c r="C67" s="4" t="s">
        <v>152</v>
      </c>
      <c r="D67" s="4">
        <v>1730</v>
      </c>
      <c r="E67" s="4">
        <v>500</v>
      </c>
      <c r="F67" s="4" t="s">
        <v>153</v>
      </c>
      <c r="G67" s="4">
        <v>37</v>
      </c>
    </row>
    <row r="68" spans="1:12" x14ac:dyDescent="0.35">
      <c r="A68" t="s">
        <v>154</v>
      </c>
      <c r="B68" s="8" t="s">
        <v>95</v>
      </c>
      <c r="C68" s="4" t="s">
        <v>125</v>
      </c>
      <c r="D68" s="4">
        <v>652</v>
      </c>
      <c r="E68" s="4">
        <v>456</v>
      </c>
      <c r="F68" s="4" t="s">
        <v>155</v>
      </c>
      <c r="G68" s="4">
        <v>18</v>
      </c>
    </row>
    <row r="69" spans="1:12" x14ac:dyDescent="0.35">
      <c r="A69" t="s">
        <v>156</v>
      </c>
      <c r="B69" s="8" t="s">
        <v>95</v>
      </c>
      <c r="C69" s="4" t="s">
        <v>157</v>
      </c>
      <c r="D69" s="4">
        <v>657</v>
      </c>
      <c r="E69" s="4">
        <v>525</v>
      </c>
      <c r="F69" s="4" t="s">
        <v>158</v>
      </c>
      <c r="G69" s="4">
        <v>19</v>
      </c>
    </row>
    <row r="70" spans="1:12" x14ac:dyDescent="0.35">
      <c r="A70" t="s">
        <v>159</v>
      </c>
      <c r="B70" s="8" t="s">
        <v>95</v>
      </c>
      <c r="C70" s="4" t="s">
        <v>112</v>
      </c>
      <c r="D70" s="4">
        <v>1067</v>
      </c>
      <c r="E70" s="4">
        <v>933</v>
      </c>
      <c r="F70" s="4" t="s">
        <v>160</v>
      </c>
      <c r="G70" s="4">
        <v>21</v>
      </c>
    </row>
    <row r="71" spans="1:12" x14ac:dyDescent="0.35">
      <c r="A71" t="s">
        <v>161</v>
      </c>
      <c r="B71" s="8" t="s">
        <v>95</v>
      </c>
      <c r="C71" s="4" t="s">
        <v>112</v>
      </c>
      <c r="D71" s="4">
        <v>315</v>
      </c>
      <c r="E71" s="4">
        <v>310</v>
      </c>
      <c r="F71" s="4" t="s">
        <v>162</v>
      </c>
      <c r="G71" s="4">
        <v>14</v>
      </c>
    </row>
    <row r="72" spans="1:12" x14ac:dyDescent="0.35">
      <c r="A72" t="s">
        <v>163</v>
      </c>
      <c r="B72" s="8" t="s">
        <v>95</v>
      </c>
      <c r="C72" s="4" t="s">
        <v>112</v>
      </c>
      <c r="D72" s="4">
        <v>713</v>
      </c>
      <c r="E72" s="4">
        <v>682</v>
      </c>
      <c r="F72" s="4" t="s">
        <v>164</v>
      </c>
      <c r="G72" s="4">
        <v>26</v>
      </c>
    </row>
    <row r="73" spans="1:12" x14ac:dyDescent="0.35">
      <c r="A73" t="s">
        <v>165</v>
      </c>
      <c r="B73" s="8" t="s">
        <v>166</v>
      </c>
      <c r="C73" s="4" t="s">
        <v>138</v>
      </c>
      <c r="D73" s="4">
        <v>540</v>
      </c>
      <c r="E73" s="4">
        <v>440</v>
      </c>
      <c r="F73" s="4" t="s">
        <v>167</v>
      </c>
      <c r="G73" s="4">
        <v>26</v>
      </c>
    </row>
    <row r="74" spans="1:12" x14ac:dyDescent="0.35">
      <c r="A74" t="s">
        <v>168</v>
      </c>
      <c r="B74" s="8" t="s">
        <v>78</v>
      </c>
      <c r="C74" s="4" t="s">
        <v>152</v>
      </c>
      <c r="D74" s="4">
        <v>1857</v>
      </c>
      <c r="E74" s="4">
        <v>500</v>
      </c>
      <c r="F74" s="4" t="s">
        <v>169</v>
      </c>
      <c r="G74" s="4">
        <v>26</v>
      </c>
    </row>
    <row r="75" spans="1:12" x14ac:dyDescent="0.35">
      <c r="A75" t="s">
        <v>170</v>
      </c>
      <c r="B75" s="8" t="s">
        <v>96</v>
      </c>
      <c r="C75" s="4" t="s">
        <v>152</v>
      </c>
      <c r="D75" s="4">
        <v>936</v>
      </c>
      <c r="E75" s="4">
        <v>331</v>
      </c>
      <c r="F75" s="4" t="s">
        <v>171</v>
      </c>
      <c r="G75" s="4">
        <v>21</v>
      </c>
    </row>
    <row r="76" spans="1:12" x14ac:dyDescent="0.35">
      <c r="A76" t="s">
        <v>172</v>
      </c>
      <c r="B76" s="8" t="s">
        <v>89</v>
      </c>
      <c r="C76" s="4" t="s">
        <v>112</v>
      </c>
      <c r="D76" s="4">
        <v>337</v>
      </c>
      <c r="E76" s="4">
        <v>310</v>
      </c>
      <c r="F76" s="4" t="s">
        <v>173</v>
      </c>
      <c r="G76" s="4">
        <v>13</v>
      </c>
    </row>
    <row r="77" spans="1:12" x14ac:dyDescent="0.35">
      <c r="A77" t="s">
        <v>174</v>
      </c>
      <c r="B77" s="8" t="s">
        <v>89</v>
      </c>
      <c r="C77" s="4" t="s">
        <v>152</v>
      </c>
      <c r="D77" s="4">
        <v>1400</v>
      </c>
      <c r="E77" s="4">
        <v>500</v>
      </c>
      <c r="F77" s="4" t="s">
        <v>175</v>
      </c>
      <c r="G77" s="4">
        <v>21</v>
      </c>
    </row>
    <row r="79" spans="1:12" ht="15" x14ac:dyDescent="0.4">
      <c r="A79" s="6" t="s">
        <v>190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35">
      <c r="A80" s="10" t="s">
        <v>100</v>
      </c>
      <c r="B80" s="11" t="s">
        <v>179</v>
      </c>
      <c r="C80" s="10" t="s">
        <v>180</v>
      </c>
      <c r="D80" s="10" t="s">
        <v>181</v>
      </c>
      <c r="E80" s="10" t="s">
        <v>182</v>
      </c>
      <c r="F80" s="10" t="s">
        <v>183</v>
      </c>
      <c r="G80" s="10" t="s">
        <v>184</v>
      </c>
      <c r="H80" s="10" t="s">
        <v>185</v>
      </c>
      <c r="I80" s="10" t="s">
        <v>186</v>
      </c>
      <c r="J80" s="10" t="s">
        <v>187</v>
      </c>
      <c r="K80" s="10" t="s">
        <v>188</v>
      </c>
      <c r="L80" s="10" t="s">
        <v>189</v>
      </c>
    </row>
    <row r="81" spans="1:12" x14ac:dyDescent="0.35">
      <c r="A81" t="s">
        <v>111</v>
      </c>
      <c r="B81" s="8" t="s">
        <v>92</v>
      </c>
      <c r="D81">
        <v>1</v>
      </c>
      <c r="E81">
        <v>1</v>
      </c>
      <c r="K81">
        <v>1</v>
      </c>
    </row>
    <row r="82" spans="1:12" x14ac:dyDescent="0.35">
      <c r="A82" t="s">
        <v>115</v>
      </c>
      <c r="B82" s="8" t="s">
        <v>92</v>
      </c>
      <c r="C82">
        <v>1</v>
      </c>
      <c r="I82">
        <v>1</v>
      </c>
    </row>
    <row r="83" spans="1:12" x14ac:dyDescent="0.35">
      <c r="A83" t="s">
        <v>117</v>
      </c>
      <c r="B83" s="8" t="s">
        <v>92</v>
      </c>
      <c r="C83">
        <v>1</v>
      </c>
    </row>
    <row r="84" spans="1:12" x14ac:dyDescent="0.35">
      <c r="A84" t="s">
        <v>120</v>
      </c>
      <c r="B84" s="8" t="s">
        <v>92</v>
      </c>
      <c r="C84">
        <v>1</v>
      </c>
      <c r="E84">
        <v>1</v>
      </c>
      <c r="K84">
        <v>1</v>
      </c>
    </row>
    <row r="85" spans="1:12" x14ac:dyDescent="0.35">
      <c r="A85" t="s">
        <v>124</v>
      </c>
      <c r="B85" s="8" t="s">
        <v>92</v>
      </c>
      <c r="C85">
        <v>1</v>
      </c>
      <c r="E85">
        <v>1</v>
      </c>
      <c r="F85">
        <v>1</v>
      </c>
    </row>
    <row r="86" spans="1:12" x14ac:dyDescent="0.35">
      <c r="A86" t="s">
        <v>127</v>
      </c>
      <c r="B86" s="8" t="s">
        <v>92</v>
      </c>
      <c r="F86">
        <v>1</v>
      </c>
      <c r="L86">
        <v>1</v>
      </c>
    </row>
    <row r="87" spans="1:12" x14ac:dyDescent="0.35">
      <c r="A87" t="s">
        <v>129</v>
      </c>
      <c r="B87" s="8" t="s">
        <v>92</v>
      </c>
      <c r="C87">
        <v>1</v>
      </c>
      <c r="E87">
        <v>1</v>
      </c>
      <c r="F87">
        <v>1</v>
      </c>
      <c r="J87">
        <v>1</v>
      </c>
      <c r="K87">
        <v>1</v>
      </c>
    </row>
    <row r="88" spans="1:12" x14ac:dyDescent="0.35">
      <c r="A88" t="s">
        <v>131</v>
      </c>
      <c r="B88" s="8" t="s">
        <v>92</v>
      </c>
      <c r="C88">
        <v>1</v>
      </c>
      <c r="F88">
        <v>1</v>
      </c>
      <c r="G88">
        <v>1</v>
      </c>
    </row>
    <row r="89" spans="1:12" x14ac:dyDescent="0.35">
      <c r="A89" t="s">
        <v>134</v>
      </c>
      <c r="B89" s="8" t="s">
        <v>92</v>
      </c>
      <c r="C89">
        <v>1</v>
      </c>
      <c r="E89">
        <v>1</v>
      </c>
      <c r="H89">
        <v>1</v>
      </c>
      <c r="J89">
        <v>1</v>
      </c>
      <c r="K89">
        <v>1</v>
      </c>
    </row>
    <row r="90" spans="1:12" x14ac:dyDescent="0.35">
      <c r="A90" t="s">
        <v>176</v>
      </c>
      <c r="B90" s="8" t="s">
        <v>137</v>
      </c>
      <c r="C90">
        <v>1</v>
      </c>
      <c r="K90">
        <v>1</v>
      </c>
    </row>
    <row r="91" spans="1:12" x14ac:dyDescent="0.35">
      <c r="A91" t="s">
        <v>178</v>
      </c>
      <c r="B91" s="8" t="s">
        <v>137</v>
      </c>
      <c r="C91">
        <v>1</v>
      </c>
    </row>
    <row r="92" spans="1:12" x14ac:dyDescent="0.35">
      <c r="A92" t="s">
        <v>136</v>
      </c>
      <c r="B92" s="8" t="s">
        <v>137</v>
      </c>
      <c r="C92">
        <v>1</v>
      </c>
      <c r="E92">
        <v>1</v>
      </c>
      <c r="F92">
        <v>1</v>
      </c>
    </row>
    <row r="93" spans="1:12" x14ac:dyDescent="0.35">
      <c r="A93" t="s">
        <v>140</v>
      </c>
      <c r="B93" s="8" t="s">
        <v>93</v>
      </c>
      <c r="C93">
        <v>1</v>
      </c>
      <c r="E93">
        <v>1</v>
      </c>
      <c r="F93">
        <v>1</v>
      </c>
    </row>
    <row r="94" spans="1:12" x14ac:dyDescent="0.35">
      <c r="A94" t="s">
        <v>142</v>
      </c>
      <c r="B94" s="8" t="s">
        <v>94</v>
      </c>
      <c r="C94">
        <v>1</v>
      </c>
      <c r="E94">
        <v>1</v>
      </c>
      <c r="K94">
        <v>1</v>
      </c>
    </row>
    <row r="95" spans="1:12" x14ac:dyDescent="0.35">
      <c r="A95" t="s">
        <v>145</v>
      </c>
      <c r="B95" s="8" t="s">
        <v>94</v>
      </c>
      <c r="C95">
        <v>1</v>
      </c>
    </row>
    <row r="96" spans="1:12" x14ac:dyDescent="0.35">
      <c r="A96" t="s">
        <v>147</v>
      </c>
      <c r="B96" s="8" t="s">
        <v>94</v>
      </c>
      <c r="C96">
        <v>1</v>
      </c>
      <c r="E96">
        <v>1</v>
      </c>
      <c r="J96">
        <v>1</v>
      </c>
      <c r="K96">
        <v>1</v>
      </c>
    </row>
    <row r="97" spans="1:12" x14ac:dyDescent="0.35">
      <c r="A97" t="s">
        <v>149</v>
      </c>
      <c r="B97" s="8" t="s">
        <v>94</v>
      </c>
      <c r="C97">
        <v>1</v>
      </c>
      <c r="E97">
        <v>1</v>
      </c>
      <c r="F97">
        <v>1</v>
      </c>
      <c r="J97">
        <v>1</v>
      </c>
      <c r="K97">
        <v>1</v>
      </c>
    </row>
    <row r="98" spans="1:12" x14ac:dyDescent="0.35">
      <c r="A98" t="s">
        <v>151</v>
      </c>
      <c r="B98" s="8" t="s">
        <v>94</v>
      </c>
      <c r="C98">
        <v>1</v>
      </c>
      <c r="E98">
        <v>1</v>
      </c>
      <c r="F98">
        <v>1</v>
      </c>
      <c r="L98">
        <v>1</v>
      </c>
    </row>
    <row r="99" spans="1:12" x14ac:dyDescent="0.35">
      <c r="A99" t="s">
        <v>154</v>
      </c>
      <c r="B99" s="8" t="s">
        <v>95</v>
      </c>
      <c r="C99">
        <v>1</v>
      </c>
      <c r="E99">
        <v>1</v>
      </c>
      <c r="F99">
        <v>1</v>
      </c>
    </row>
    <row r="100" spans="1:12" x14ac:dyDescent="0.35">
      <c r="A100" t="s">
        <v>156</v>
      </c>
      <c r="B100" s="8" t="s">
        <v>95</v>
      </c>
      <c r="C100">
        <v>1</v>
      </c>
      <c r="E100">
        <v>1</v>
      </c>
      <c r="G100">
        <v>1</v>
      </c>
      <c r="J100">
        <v>1</v>
      </c>
      <c r="K100">
        <v>1</v>
      </c>
    </row>
    <row r="101" spans="1:12" x14ac:dyDescent="0.35">
      <c r="A101" t="s">
        <v>159</v>
      </c>
      <c r="B101" s="8" t="s">
        <v>95</v>
      </c>
      <c r="C101">
        <v>1</v>
      </c>
      <c r="E101">
        <v>1</v>
      </c>
      <c r="F101">
        <v>1</v>
      </c>
      <c r="K101">
        <v>1</v>
      </c>
    </row>
    <row r="102" spans="1:12" x14ac:dyDescent="0.35">
      <c r="A102" t="s">
        <v>161</v>
      </c>
      <c r="B102" s="8" t="s">
        <v>95</v>
      </c>
      <c r="C102">
        <v>1</v>
      </c>
      <c r="E102">
        <v>1</v>
      </c>
      <c r="K102">
        <v>1</v>
      </c>
    </row>
    <row r="103" spans="1:12" x14ac:dyDescent="0.35">
      <c r="A103" t="s">
        <v>163</v>
      </c>
      <c r="B103" s="8" t="s">
        <v>95</v>
      </c>
      <c r="C103">
        <v>1</v>
      </c>
      <c r="E103">
        <v>1</v>
      </c>
      <c r="J103">
        <v>1</v>
      </c>
      <c r="K103">
        <v>1</v>
      </c>
      <c r="L103">
        <v>1</v>
      </c>
    </row>
    <row r="104" spans="1:12" x14ac:dyDescent="0.35">
      <c r="A104" t="s">
        <v>165</v>
      </c>
      <c r="B104" s="8" t="s">
        <v>166</v>
      </c>
      <c r="C104">
        <v>1</v>
      </c>
      <c r="E104">
        <v>1</v>
      </c>
    </row>
    <row r="105" spans="1:12" x14ac:dyDescent="0.35">
      <c r="A105" t="s">
        <v>168</v>
      </c>
      <c r="B105" s="8" t="s">
        <v>78</v>
      </c>
      <c r="C105">
        <v>1</v>
      </c>
      <c r="E105">
        <v>1</v>
      </c>
      <c r="F105">
        <v>1</v>
      </c>
    </row>
    <row r="106" spans="1:12" x14ac:dyDescent="0.35">
      <c r="A106" t="s">
        <v>170</v>
      </c>
      <c r="B106" s="8" t="s">
        <v>96</v>
      </c>
      <c r="K106">
        <v>1</v>
      </c>
    </row>
    <row r="107" spans="1:12" x14ac:dyDescent="0.35">
      <c r="A107" t="s">
        <v>172</v>
      </c>
      <c r="B107" s="8" t="s">
        <v>89</v>
      </c>
      <c r="C107">
        <v>1</v>
      </c>
      <c r="E107">
        <v>1</v>
      </c>
    </row>
    <row r="108" spans="1:12" x14ac:dyDescent="0.35">
      <c r="A108" t="s">
        <v>174</v>
      </c>
      <c r="B108" s="8" t="s">
        <v>89</v>
      </c>
      <c r="C108">
        <v>1</v>
      </c>
      <c r="E108">
        <v>1</v>
      </c>
    </row>
    <row r="111" spans="1:12" ht="15" x14ac:dyDescent="0.4">
      <c r="A111" s="13" t="s">
        <v>208</v>
      </c>
      <c r="B111" s="13"/>
      <c r="C111" s="13"/>
      <c r="D111" s="13"/>
      <c r="E111" s="13"/>
      <c r="F111" s="13"/>
      <c r="G111" s="13"/>
    </row>
    <row r="112" spans="1:12" x14ac:dyDescent="0.35">
      <c r="A112" t="s">
        <v>66</v>
      </c>
      <c r="B112" t="s">
        <v>193</v>
      </c>
      <c r="C112" t="s">
        <v>194</v>
      </c>
      <c r="D112" t="s">
        <v>195</v>
      </c>
      <c r="E112" t="s">
        <v>196</v>
      </c>
      <c r="F112" t="s">
        <v>197</v>
      </c>
      <c r="G112" t="s">
        <v>198</v>
      </c>
    </row>
    <row r="113" spans="1:7" x14ac:dyDescent="0.35">
      <c r="A113" t="s">
        <v>199</v>
      </c>
      <c r="B113">
        <v>1</v>
      </c>
      <c r="C113">
        <v>1</v>
      </c>
      <c r="D113">
        <v>0</v>
      </c>
      <c r="E113">
        <v>0</v>
      </c>
      <c r="F113">
        <v>0</v>
      </c>
      <c r="G113">
        <v>1</v>
      </c>
    </row>
    <row r="114" spans="1:7" x14ac:dyDescent="0.35">
      <c r="A114" t="s">
        <v>200</v>
      </c>
      <c r="B114">
        <v>1</v>
      </c>
      <c r="C114">
        <v>0</v>
      </c>
      <c r="D114">
        <v>0</v>
      </c>
      <c r="E114">
        <v>0</v>
      </c>
      <c r="F114">
        <v>0</v>
      </c>
      <c r="G114">
        <v>1</v>
      </c>
    </row>
    <row r="115" spans="1:7" x14ac:dyDescent="0.35">
      <c r="A115" t="s">
        <v>161</v>
      </c>
      <c r="B115">
        <v>1</v>
      </c>
      <c r="C115">
        <v>1</v>
      </c>
      <c r="D115">
        <v>0</v>
      </c>
      <c r="E115">
        <v>0</v>
      </c>
      <c r="F115">
        <v>0</v>
      </c>
      <c r="G115">
        <v>1</v>
      </c>
    </row>
    <row r="116" spans="1:7" x14ac:dyDescent="0.35">
      <c r="A116" t="s">
        <v>201</v>
      </c>
      <c r="B116">
        <v>0</v>
      </c>
      <c r="C116">
        <v>0</v>
      </c>
      <c r="D116">
        <v>1</v>
      </c>
      <c r="E116">
        <v>0</v>
      </c>
      <c r="F116">
        <v>0</v>
      </c>
      <c r="G116">
        <v>1</v>
      </c>
    </row>
    <row r="117" spans="1:7" x14ac:dyDescent="0.35">
      <c r="A117" t="s">
        <v>202</v>
      </c>
      <c r="B117">
        <v>1</v>
      </c>
      <c r="C117">
        <v>0</v>
      </c>
      <c r="D117">
        <v>0</v>
      </c>
      <c r="E117">
        <v>1</v>
      </c>
      <c r="F117">
        <v>0</v>
      </c>
      <c r="G117">
        <v>1</v>
      </c>
    </row>
    <row r="118" spans="1:7" x14ac:dyDescent="0.35">
      <c r="A118" t="s">
        <v>203</v>
      </c>
      <c r="B118">
        <v>0</v>
      </c>
      <c r="C118">
        <v>0</v>
      </c>
      <c r="D118">
        <v>1</v>
      </c>
      <c r="E118">
        <v>0</v>
      </c>
      <c r="F118">
        <v>1</v>
      </c>
      <c r="G118">
        <v>1</v>
      </c>
    </row>
    <row r="119" spans="1:7" x14ac:dyDescent="0.35">
      <c r="A119" t="s">
        <v>204</v>
      </c>
      <c r="B119">
        <v>0</v>
      </c>
      <c r="C119">
        <v>0</v>
      </c>
      <c r="D119">
        <v>1</v>
      </c>
      <c r="E119">
        <v>0</v>
      </c>
      <c r="F119">
        <v>1</v>
      </c>
      <c r="G119">
        <v>1</v>
      </c>
    </row>
    <row r="120" spans="1:7" x14ac:dyDescent="0.35">
      <c r="A120" t="s">
        <v>205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1</v>
      </c>
    </row>
    <row r="121" spans="1:7" x14ac:dyDescent="0.35">
      <c r="A121" t="s">
        <v>206</v>
      </c>
      <c r="B121">
        <v>1</v>
      </c>
      <c r="C121">
        <v>0</v>
      </c>
      <c r="D121">
        <v>0</v>
      </c>
      <c r="E121">
        <v>0</v>
      </c>
      <c r="F121">
        <v>1</v>
      </c>
      <c r="G121">
        <v>1</v>
      </c>
    </row>
    <row r="122" spans="1:7" x14ac:dyDescent="0.35">
      <c r="A122" t="s">
        <v>207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1</v>
      </c>
    </row>
    <row r="124" spans="1:7" ht="15" x14ac:dyDescent="0.4">
      <c r="A124" s="13" t="s">
        <v>209</v>
      </c>
      <c r="B124" s="12"/>
      <c r="C124" s="12"/>
    </row>
    <row r="125" spans="1:7" x14ac:dyDescent="0.35">
      <c r="A125" t="s">
        <v>91</v>
      </c>
      <c r="B125" t="s">
        <v>98</v>
      </c>
      <c r="C125" t="s">
        <v>99</v>
      </c>
    </row>
    <row r="126" spans="1:7" x14ac:dyDescent="0.35">
      <c r="A126">
        <v>1</v>
      </c>
      <c r="B126" t="s">
        <v>78</v>
      </c>
      <c r="C126">
        <v>17846.71875</v>
      </c>
    </row>
    <row r="127" spans="1:7" x14ac:dyDescent="0.35">
      <c r="A127">
        <v>2</v>
      </c>
      <c r="B127" t="s">
        <v>78</v>
      </c>
      <c r="C127">
        <v>25431.29738</v>
      </c>
    </row>
    <row r="128" spans="1:7" x14ac:dyDescent="0.35">
      <c r="A128">
        <v>3</v>
      </c>
      <c r="B128" t="s">
        <v>78</v>
      </c>
      <c r="C128">
        <v>110225.1519</v>
      </c>
    </row>
    <row r="129" spans="1:3" x14ac:dyDescent="0.35">
      <c r="A129">
        <v>4</v>
      </c>
      <c r="B129" t="s">
        <v>78</v>
      </c>
      <c r="C129">
        <v>72153.907200000001</v>
      </c>
    </row>
    <row r="130" spans="1:3" x14ac:dyDescent="0.35">
      <c r="A130">
        <v>5</v>
      </c>
      <c r="B130" t="s">
        <v>78</v>
      </c>
      <c r="C130">
        <v>9156.6297599999998</v>
      </c>
    </row>
    <row r="131" spans="1:3" x14ac:dyDescent="0.35">
      <c r="A131">
        <v>6</v>
      </c>
      <c r="B131" t="s">
        <v>78</v>
      </c>
      <c r="C131">
        <v>586.15451389999998</v>
      </c>
    </row>
    <row r="132" spans="1:3" x14ac:dyDescent="0.35">
      <c r="A132">
        <v>7</v>
      </c>
      <c r="B132" t="s">
        <v>78</v>
      </c>
      <c r="C132">
        <v>3073.7982860000002</v>
      </c>
    </row>
    <row r="133" spans="1:3" x14ac:dyDescent="0.35">
      <c r="A133">
        <v>8</v>
      </c>
      <c r="B133" t="s">
        <v>78</v>
      </c>
      <c r="C133">
        <v>3968.915618</v>
      </c>
    </row>
    <row r="134" spans="1:3" x14ac:dyDescent="0.35">
      <c r="A134">
        <v>9</v>
      </c>
      <c r="B134" t="s">
        <v>79</v>
      </c>
      <c r="C134">
        <v>2389.6218749999998</v>
      </c>
    </row>
    <row r="135" spans="1:3" x14ac:dyDescent="0.35">
      <c r="A135">
        <v>10</v>
      </c>
      <c r="B135" t="s">
        <v>79</v>
      </c>
      <c r="C135">
        <v>11038.87565</v>
      </c>
    </row>
    <row r="136" spans="1:3" x14ac:dyDescent="0.35">
      <c r="A136">
        <v>11</v>
      </c>
      <c r="B136" t="s">
        <v>79</v>
      </c>
      <c r="C136">
        <v>2878.7294240000001</v>
      </c>
    </row>
    <row r="137" spans="1:3" x14ac:dyDescent="0.35">
      <c r="A137">
        <v>12</v>
      </c>
      <c r="B137" t="s">
        <v>79</v>
      </c>
      <c r="C137">
        <v>9094.2193900000002</v>
      </c>
    </row>
    <row r="138" spans="1:3" x14ac:dyDescent="0.35">
      <c r="A138">
        <v>13</v>
      </c>
      <c r="B138" t="s">
        <v>81</v>
      </c>
      <c r="C138">
        <v>2164.8468750000002</v>
      </c>
    </row>
    <row r="139" spans="1:3" x14ac:dyDescent="0.35">
      <c r="A139">
        <v>14</v>
      </c>
      <c r="B139" t="s">
        <v>81</v>
      </c>
      <c r="C139">
        <v>43961.55</v>
      </c>
    </row>
    <row r="140" spans="1:3" x14ac:dyDescent="0.35">
      <c r="A140">
        <v>15</v>
      </c>
      <c r="B140" t="s">
        <v>81</v>
      </c>
      <c r="C140">
        <v>2711.4105939999999</v>
      </c>
    </row>
    <row r="141" spans="1:3" x14ac:dyDescent="0.35">
      <c r="A141">
        <v>16</v>
      </c>
      <c r="B141" t="s">
        <v>81</v>
      </c>
      <c r="C141">
        <v>37237.330950000003</v>
      </c>
    </row>
    <row r="142" spans="1:3" x14ac:dyDescent="0.35">
      <c r="A142">
        <v>17</v>
      </c>
      <c r="B142" t="s">
        <v>86</v>
      </c>
      <c r="C142">
        <v>95000</v>
      </c>
    </row>
    <row r="143" spans="1:3" x14ac:dyDescent="0.35">
      <c r="A143">
        <v>18</v>
      </c>
      <c r="B143" t="s">
        <v>89</v>
      </c>
      <c r="C143">
        <v>25002.180899999999</v>
      </c>
    </row>
    <row r="144" spans="1:3" x14ac:dyDescent="0.35">
      <c r="A144">
        <v>19</v>
      </c>
      <c r="B144" t="s">
        <v>89</v>
      </c>
      <c r="C144">
        <v>3180.6845400000002</v>
      </c>
    </row>
    <row r="145" spans="1:3" x14ac:dyDescent="0.35">
      <c r="A145">
        <v>20</v>
      </c>
      <c r="B145" t="s">
        <v>92</v>
      </c>
      <c r="C145">
        <v>6868.8115559999997</v>
      </c>
    </row>
    <row r="146" spans="1:3" x14ac:dyDescent="0.35">
      <c r="A146">
        <v>21</v>
      </c>
      <c r="B146" t="s">
        <v>92</v>
      </c>
      <c r="C146">
        <v>31080</v>
      </c>
    </row>
    <row r="147" spans="1:3" x14ac:dyDescent="0.35">
      <c r="A147">
        <v>22</v>
      </c>
      <c r="B147" t="s">
        <v>92</v>
      </c>
      <c r="C147">
        <v>131154.15900000001</v>
      </c>
    </row>
    <row r="148" spans="1:3" x14ac:dyDescent="0.35">
      <c r="A148">
        <v>23</v>
      </c>
      <c r="B148" t="s">
        <v>92</v>
      </c>
      <c r="C148">
        <v>35748.423609999998</v>
      </c>
    </row>
    <row r="149" spans="1:3" x14ac:dyDescent="0.35">
      <c r="A149">
        <v>24</v>
      </c>
      <c r="B149" t="s">
        <v>92</v>
      </c>
      <c r="C149">
        <v>6839.5097669999996</v>
      </c>
    </row>
    <row r="150" spans="1:3" x14ac:dyDescent="0.35">
      <c r="A150">
        <v>25</v>
      </c>
      <c r="B150" t="s">
        <v>93</v>
      </c>
      <c r="C150">
        <v>101133.35739999999</v>
      </c>
    </row>
    <row r="151" spans="1:3" x14ac:dyDescent="0.35">
      <c r="A151">
        <v>26</v>
      </c>
      <c r="B151" t="s">
        <v>94</v>
      </c>
      <c r="C151">
        <v>147130.42389999999</v>
      </c>
    </row>
    <row r="152" spans="1:3" x14ac:dyDescent="0.35">
      <c r="A152">
        <v>27</v>
      </c>
      <c r="B152" t="s">
        <v>94</v>
      </c>
      <c r="C152">
        <v>52468.663260000001</v>
      </c>
    </row>
    <row r="153" spans="1:3" x14ac:dyDescent="0.35">
      <c r="A153">
        <v>28</v>
      </c>
      <c r="B153" t="s">
        <v>95</v>
      </c>
      <c r="C153">
        <v>64727.769549999997</v>
      </c>
    </row>
    <row r="154" spans="1:3" x14ac:dyDescent="0.35">
      <c r="A154">
        <v>29</v>
      </c>
      <c r="B154" t="s">
        <v>95</v>
      </c>
      <c r="C154">
        <v>109165.126</v>
      </c>
    </row>
    <row r="155" spans="1:3" x14ac:dyDescent="0.35">
      <c r="A155">
        <v>30</v>
      </c>
      <c r="B155" t="s">
        <v>95</v>
      </c>
      <c r="C155">
        <v>32110.71429</v>
      </c>
    </row>
    <row r="156" spans="1:3" x14ac:dyDescent="0.35">
      <c r="A156">
        <v>31</v>
      </c>
      <c r="B156" t="s">
        <v>95</v>
      </c>
      <c r="C156">
        <v>25684.551210000001</v>
      </c>
    </row>
    <row r="157" spans="1:3" x14ac:dyDescent="0.35">
      <c r="A157">
        <v>32</v>
      </c>
      <c r="B157" t="s">
        <v>78</v>
      </c>
      <c r="C157">
        <v>174227.5098</v>
      </c>
    </row>
    <row r="158" spans="1:3" x14ac:dyDescent="0.35">
      <c r="A158">
        <v>33</v>
      </c>
      <c r="B158" t="s">
        <v>96</v>
      </c>
      <c r="C158">
        <v>84005.317779999998</v>
      </c>
    </row>
    <row r="159" spans="1:3" x14ac:dyDescent="0.35">
      <c r="A159">
        <v>34</v>
      </c>
      <c r="B159" t="s">
        <v>89</v>
      </c>
      <c r="C159">
        <v>45903.173419999999</v>
      </c>
    </row>
    <row r="160" spans="1:3" x14ac:dyDescent="0.35">
      <c r="A160">
        <v>35</v>
      </c>
      <c r="B160" t="s">
        <v>89</v>
      </c>
      <c r="C160">
        <v>187936.5079</v>
      </c>
    </row>
  </sheetData>
  <mergeCells count="5">
    <mergeCell ref="A79:L79"/>
    <mergeCell ref="A48:G48"/>
    <mergeCell ref="A1:F1"/>
    <mergeCell ref="A111:G111"/>
    <mergeCell ref="A124:C1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5.1_AH_reflectance</vt:lpstr>
      <vt:lpstr>5.2_M50_reflectance</vt:lpstr>
      <vt:lpstr>5.3_fecundity_pubd_specimens</vt:lpstr>
      <vt:lpstr>5.4_m50_fecundity</vt:lpstr>
      <vt:lpstr>5.5_spore_mass&amp;mesofoss_details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Ball</dc:creator>
  <cp:lastModifiedBy>Alex Ball</cp:lastModifiedBy>
  <dcterms:created xsi:type="dcterms:W3CDTF">2023-02-23T09:20:34Z</dcterms:created>
  <dcterms:modified xsi:type="dcterms:W3CDTF">2023-02-23T09:39:29Z</dcterms:modified>
</cp:coreProperties>
</file>