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d.docs.live.net/cf42d7798b837846/PhD NINETEENTH CENTURY ART/POST VIVA PHD/Appendices Adelman Victorian Brighton Collectors PhD/"/>
    </mc:Choice>
  </mc:AlternateContent>
  <xr:revisionPtr revIDLastSave="133" documentId="8_{3A1E9442-801F-4AA9-808D-417E06B00E49}" xr6:coauthVersionLast="47" xr6:coauthVersionMax="47" xr10:uidLastSave="{90B6F52A-0DF1-45A9-B44C-D6356C4698A4}"/>
  <bookViews>
    <workbookView xWindow="-120" yWindow="-120" windowWidth="29040" windowHeight="15840" tabRatio="717" xr2:uid="{95EEC54E-B00B-4CF5-A765-1B10E95E7C40}"/>
  </bookViews>
  <sheets>
    <sheet name="i. Summary tables" sheetId="16" r:id="rId1"/>
    <sheet name="ii. Artists, works, details" sheetId="2" r:id="rId2"/>
    <sheet name="iii. Works per artist" sheetId="14" r:id="rId3"/>
    <sheet name=" iv. Price realised" sheetId="3" r:id="rId4"/>
    <sheet name="v. Size" sheetId="9" r:id="rId5"/>
    <sheet name="vi. Buyers" sheetId="15" r:id="rId6"/>
    <sheet name="vii. Christie's catalogues" sheetId="1" r:id="rId7"/>
    <sheet name="viii. Brighton catalogues " sheetId="11"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6" i="16" l="1"/>
  <c r="C55" i="16"/>
  <c r="C54" i="16"/>
  <c r="C53" i="16"/>
  <c r="C52" i="16"/>
  <c r="C51" i="16"/>
  <c r="C57" i="16" l="1"/>
  <c r="E21" i="16" l="1"/>
  <c r="E20" i="16"/>
  <c r="E19" i="16"/>
  <c r="E18" i="16"/>
  <c r="O13" i="16"/>
  <c r="J13" i="16"/>
  <c r="O11" i="16"/>
  <c r="P11" i="16" s="1"/>
  <c r="O10" i="16"/>
  <c r="E10" i="16"/>
  <c r="J9" i="16"/>
  <c r="O8" i="16"/>
  <c r="J8" i="16"/>
  <c r="E8" i="16"/>
  <c r="E12" i="16" s="1"/>
  <c r="L152" i="9"/>
  <c r="K152" i="9"/>
  <c r="L151" i="9"/>
  <c r="K151" i="9"/>
  <c r="L150" i="9"/>
  <c r="K150" i="9"/>
  <c r="L149" i="9"/>
  <c r="K149" i="9"/>
  <c r="M149" i="9" s="1"/>
  <c r="L148" i="9"/>
  <c r="K148" i="9"/>
  <c r="L147" i="9"/>
  <c r="K147" i="9"/>
  <c r="M147" i="9" s="1"/>
  <c r="L146" i="9"/>
  <c r="K146" i="9"/>
  <c r="L145" i="9"/>
  <c r="K145" i="9"/>
  <c r="L144" i="9"/>
  <c r="K144" i="9"/>
  <c r="L143" i="9"/>
  <c r="K143" i="9"/>
  <c r="L142" i="9"/>
  <c r="K142" i="9"/>
  <c r="L141" i="9"/>
  <c r="K141" i="9"/>
  <c r="L140" i="9"/>
  <c r="K140" i="9"/>
  <c r="L139" i="9"/>
  <c r="K139" i="9"/>
  <c r="L138" i="9"/>
  <c r="K138" i="9"/>
  <c r="L137" i="9"/>
  <c r="K137" i="9"/>
  <c r="L136" i="9"/>
  <c r="K136" i="9"/>
  <c r="L135" i="9"/>
  <c r="K135" i="9"/>
  <c r="L134" i="9"/>
  <c r="K134" i="9"/>
  <c r="M134" i="9" s="1"/>
  <c r="L133" i="9"/>
  <c r="K133" i="9"/>
  <c r="L132" i="9"/>
  <c r="K132" i="9"/>
  <c r="L131" i="9"/>
  <c r="K131" i="9"/>
  <c r="L130" i="9"/>
  <c r="K130" i="9"/>
  <c r="L129" i="9"/>
  <c r="K129" i="9"/>
  <c r="L128" i="9"/>
  <c r="K128" i="9"/>
  <c r="L127" i="9"/>
  <c r="K127" i="9"/>
  <c r="L126" i="9"/>
  <c r="K126" i="9"/>
  <c r="M126" i="9" s="1"/>
  <c r="L125" i="9"/>
  <c r="K125" i="9"/>
  <c r="L124" i="9"/>
  <c r="K124" i="9"/>
  <c r="L123" i="9"/>
  <c r="K123" i="9"/>
  <c r="L122" i="9"/>
  <c r="K122" i="9"/>
  <c r="M122" i="9" s="1"/>
  <c r="L121" i="9"/>
  <c r="K121" i="9"/>
  <c r="L120" i="9"/>
  <c r="K120" i="9"/>
  <c r="L119" i="9"/>
  <c r="K119" i="9"/>
  <c r="L118" i="9"/>
  <c r="K118" i="9"/>
  <c r="M118" i="9" s="1"/>
  <c r="L117" i="9"/>
  <c r="K117" i="9"/>
  <c r="L116" i="9"/>
  <c r="K116" i="9"/>
  <c r="L115" i="9"/>
  <c r="K115" i="9"/>
  <c r="L114" i="9"/>
  <c r="K114" i="9"/>
  <c r="L113" i="9"/>
  <c r="K113" i="9"/>
  <c r="L112" i="9"/>
  <c r="K112" i="9"/>
  <c r="L111" i="9"/>
  <c r="K111" i="9"/>
  <c r="L110" i="9"/>
  <c r="K110" i="9"/>
  <c r="M110" i="9" s="1"/>
  <c r="L109" i="9"/>
  <c r="K109" i="9"/>
  <c r="L108" i="9"/>
  <c r="K108" i="9"/>
  <c r="L107" i="9"/>
  <c r="K107" i="9"/>
  <c r="L106" i="9"/>
  <c r="K106" i="9"/>
  <c r="M106" i="9" s="1"/>
  <c r="L105" i="9"/>
  <c r="K105" i="9"/>
  <c r="L104" i="9"/>
  <c r="K104" i="9"/>
  <c r="L103" i="9"/>
  <c r="K103" i="9"/>
  <c r="L102" i="9"/>
  <c r="K102" i="9"/>
  <c r="L101" i="9"/>
  <c r="K101" i="9"/>
  <c r="L100" i="9"/>
  <c r="K100" i="9"/>
  <c r="L99" i="9"/>
  <c r="K99" i="9"/>
  <c r="L98" i="9"/>
  <c r="K98" i="9"/>
  <c r="L97" i="9"/>
  <c r="K97" i="9"/>
  <c r="L96" i="9"/>
  <c r="K96" i="9"/>
  <c r="L95" i="9"/>
  <c r="K95" i="9"/>
  <c r="L94" i="9"/>
  <c r="K94" i="9"/>
  <c r="L93" i="9"/>
  <c r="K93" i="9"/>
  <c r="L92" i="9"/>
  <c r="K92" i="9"/>
  <c r="L91" i="9"/>
  <c r="K91" i="9"/>
  <c r="L90" i="9"/>
  <c r="K90" i="9"/>
  <c r="L89" i="9"/>
  <c r="K89" i="9"/>
  <c r="L88" i="9"/>
  <c r="K88" i="9"/>
  <c r="L87" i="9"/>
  <c r="K87" i="9"/>
  <c r="L86" i="9"/>
  <c r="K86" i="9"/>
  <c r="L85" i="9"/>
  <c r="K85" i="9"/>
  <c r="L84" i="9"/>
  <c r="K84" i="9"/>
  <c r="L83" i="9"/>
  <c r="K83" i="9"/>
  <c r="L82" i="9"/>
  <c r="K82" i="9"/>
  <c r="L81" i="9"/>
  <c r="K81" i="9"/>
  <c r="L80" i="9"/>
  <c r="K80" i="9"/>
  <c r="L79" i="9"/>
  <c r="K79" i="9"/>
  <c r="L78" i="9"/>
  <c r="K78" i="9"/>
  <c r="L77" i="9"/>
  <c r="K77" i="9"/>
  <c r="L76" i="9"/>
  <c r="K76" i="9"/>
  <c r="M76" i="9" s="1"/>
  <c r="L75" i="9"/>
  <c r="K75" i="9"/>
  <c r="L74" i="9"/>
  <c r="K74" i="9"/>
  <c r="M74" i="9" s="1"/>
  <c r="L73" i="9"/>
  <c r="K73" i="9"/>
  <c r="L72" i="9"/>
  <c r="K72" i="9"/>
  <c r="L71" i="9"/>
  <c r="K71" i="9"/>
  <c r="L70" i="9"/>
  <c r="K70" i="9"/>
  <c r="M70" i="9" s="1"/>
  <c r="L69" i="9"/>
  <c r="K69" i="9"/>
  <c r="M69" i="9" s="1"/>
  <c r="L68" i="9"/>
  <c r="K68" i="9"/>
  <c r="L67" i="9"/>
  <c r="K67" i="9"/>
  <c r="L66" i="9"/>
  <c r="K66" i="9"/>
  <c r="L65" i="9"/>
  <c r="K65" i="9"/>
  <c r="L64" i="9"/>
  <c r="K64" i="9"/>
  <c r="L63" i="9"/>
  <c r="K63" i="9"/>
  <c r="L62" i="9"/>
  <c r="K62" i="9"/>
  <c r="M62" i="9" s="1"/>
  <c r="L61" i="9"/>
  <c r="K61" i="9"/>
  <c r="L60" i="9"/>
  <c r="K60" i="9"/>
  <c r="M60" i="9" s="1"/>
  <c r="L59" i="9"/>
  <c r="K59" i="9"/>
  <c r="L58" i="9"/>
  <c r="K58" i="9"/>
  <c r="M58" i="9" s="1"/>
  <c r="L57" i="9"/>
  <c r="K57" i="9"/>
  <c r="L56" i="9"/>
  <c r="K56" i="9"/>
  <c r="L55" i="9"/>
  <c r="K55" i="9"/>
  <c r="L54" i="9"/>
  <c r="K54" i="9"/>
  <c r="L53" i="9"/>
  <c r="K53" i="9"/>
  <c r="L52" i="9"/>
  <c r="K52" i="9"/>
  <c r="M52" i="9" s="1"/>
  <c r="L51" i="9"/>
  <c r="K51" i="9"/>
  <c r="L50" i="9"/>
  <c r="K50" i="9"/>
  <c r="M50" i="9" s="1"/>
  <c r="L49" i="9"/>
  <c r="K49" i="9"/>
  <c r="M49" i="9" s="1"/>
  <c r="L48" i="9"/>
  <c r="K48" i="9"/>
  <c r="L47" i="9"/>
  <c r="K47" i="9"/>
  <c r="M47" i="9" s="1"/>
  <c r="L46" i="9"/>
  <c r="K46" i="9"/>
  <c r="L45" i="9"/>
  <c r="K45" i="9"/>
  <c r="M45" i="9" s="1"/>
  <c r="L44" i="9"/>
  <c r="K44" i="9"/>
  <c r="L43" i="9"/>
  <c r="K43" i="9"/>
  <c r="M43" i="9" s="1"/>
  <c r="L42" i="9"/>
  <c r="K42" i="9"/>
  <c r="L41" i="9"/>
  <c r="K41" i="9"/>
  <c r="L40" i="9"/>
  <c r="K40" i="9"/>
  <c r="L39" i="9"/>
  <c r="K39" i="9"/>
  <c r="L38" i="9"/>
  <c r="K38" i="9"/>
  <c r="L37" i="9"/>
  <c r="K37" i="9"/>
  <c r="L36" i="9"/>
  <c r="K36" i="9"/>
  <c r="L35" i="9"/>
  <c r="K35" i="9"/>
  <c r="L34" i="9"/>
  <c r="K34" i="9"/>
  <c r="L33" i="9"/>
  <c r="K33" i="9"/>
  <c r="L32" i="9"/>
  <c r="K32" i="9"/>
  <c r="L31" i="9"/>
  <c r="K31" i="9"/>
  <c r="L30" i="9"/>
  <c r="K30" i="9"/>
  <c r="L29" i="9"/>
  <c r="K29" i="9"/>
  <c r="L28" i="9"/>
  <c r="K28" i="9"/>
  <c r="L27" i="9"/>
  <c r="K27" i="9"/>
  <c r="L26" i="9"/>
  <c r="K26" i="9"/>
  <c r="L25" i="9"/>
  <c r="K25" i="9"/>
  <c r="L24" i="9"/>
  <c r="K24" i="9"/>
  <c r="L23" i="9"/>
  <c r="K23" i="9"/>
  <c r="L22" i="9"/>
  <c r="K22" i="9"/>
  <c r="L21" i="9"/>
  <c r="K21" i="9"/>
  <c r="L20" i="9"/>
  <c r="K20" i="9"/>
  <c r="L19" i="9"/>
  <c r="K19" i="9"/>
  <c r="L18" i="9"/>
  <c r="K18" i="9"/>
  <c r="L17" i="9"/>
  <c r="K17" i="9"/>
  <c r="M17" i="9" s="1"/>
  <c r="L16" i="9"/>
  <c r="K16" i="9"/>
  <c r="L15" i="9"/>
  <c r="K15" i="9"/>
  <c r="L14" i="9"/>
  <c r="K14" i="9"/>
  <c r="M14" i="9" s="1"/>
  <c r="L13" i="9"/>
  <c r="K13" i="9"/>
  <c r="L12" i="9"/>
  <c r="K12" i="9"/>
  <c r="L11" i="9"/>
  <c r="K11" i="9"/>
  <c r="M11" i="9" s="1"/>
  <c r="L10" i="9"/>
  <c r="K10" i="9"/>
  <c r="L9" i="9"/>
  <c r="K9" i="9"/>
  <c r="L8" i="9"/>
  <c r="K8" i="9"/>
  <c r="L7" i="9"/>
  <c r="K7" i="9"/>
  <c r="L6" i="9"/>
  <c r="K6" i="9"/>
  <c r="L5" i="9"/>
  <c r="K5" i="9"/>
  <c r="M5" i="9" s="1"/>
  <c r="L4" i="9"/>
  <c r="K4" i="9"/>
  <c r="M44" i="9" l="1"/>
  <c r="M73" i="9"/>
  <c r="M109" i="9"/>
  <c r="M121" i="9"/>
  <c r="M137" i="9"/>
  <c r="M29" i="9"/>
  <c r="M37" i="9"/>
  <c r="M88" i="9"/>
  <c r="M100" i="9"/>
  <c r="M125" i="9"/>
  <c r="M4" i="9"/>
  <c r="M12" i="9"/>
  <c r="M18" i="9"/>
  <c r="M20" i="9"/>
  <c r="M26" i="9"/>
  <c r="M28" i="9"/>
  <c r="M30" i="9"/>
  <c r="M61" i="9"/>
  <c r="M77" i="9"/>
  <c r="M79" i="9"/>
  <c r="M81" i="9"/>
  <c r="M85" i="9"/>
  <c r="M87" i="9"/>
  <c r="M89" i="9"/>
  <c r="M91" i="9"/>
  <c r="M95" i="9"/>
  <c r="M97" i="9"/>
  <c r="M99" i="9"/>
  <c r="M101" i="9"/>
  <c r="M103" i="9"/>
  <c r="M105" i="9"/>
  <c r="J12" i="16"/>
  <c r="P13" i="16"/>
  <c r="P8" i="16"/>
  <c r="I18" i="16" s="1"/>
  <c r="I21" i="16"/>
  <c r="E22" i="16"/>
  <c r="O12" i="16"/>
  <c r="P10" i="16"/>
  <c r="I20" i="16" s="1"/>
  <c r="P9" i="16"/>
  <c r="I19" i="16" s="1"/>
  <c r="M41" i="9"/>
  <c r="M56" i="9"/>
  <c r="M68" i="9"/>
  <c r="M116" i="9"/>
  <c r="M141" i="9"/>
  <c r="M145" i="9"/>
  <c r="M9" i="9"/>
  <c r="M13" i="9"/>
  <c r="M15" i="9"/>
  <c r="M24" i="9"/>
  <c r="M36" i="9"/>
  <c r="M38" i="9"/>
  <c r="M42" i="9"/>
  <c r="M53" i="9"/>
  <c r="M55" i="9"/>
  <c r="M57" i="9"/>
  <c r="M59" i="9"/>
  <c r="M63" i="9"/>
  <c r="M65" i="9"/>
  <c r="M67" i="9"/>
  <c r="M78" i="9"/>
  <c r="M93" i="9"/>
  <c r="M111" i="9"/>
  <c r="M113" i="9"/>
  <c r="M115" i="9"/>
  <c r="M117" i="9"/>
  <c r="M119" i="9"/>
  <c r="M132" i="9"/>
  <c r="M138" i="9"/>
  <c r="M142" i="9"/>
  <c r="M146" i="9"/>
  <c r="M148" i="9"/>
  <c r="M6" i="9"/>
  <c r="M10" i="9"/>
  <c r="M21" i="9"/>
  <c r="M23" i="9"/>
  <c r="M25" i="9"/>
  <c r="M27" i="9"/>
  <c r="M31" i="9"/>
  <c r="M33" i="9"/>
  <c r="M35" i="9"/>
  <c r="M46" i="9"/>
  <c r="M75" i="9"/>
  <c r="M82" i="9"/>
  <c r="M84" i="9"/>
  <c r="M90" i="9"/>
  <c r="M92" i="9"/>
  <c r="M94" i="9"/>
  <c r="M102" i="9"/>
  <c r="M127" i="9"/>
  <c r="M129" i="9"/>
  <c r="M131" i="9"/>
  <c r="M133" i="9"/>
  <c r="M135" i="9"/>
  <c r="M151" i="9"/>
  <c r="M16" i="9"/>
  <c r="M48" i="9"/>
  <c r="M80" i="9"/>
  <c r="M104" i="9"/>
  <c r="M120" i="9"/>
  <c r="M136" i="9"/>
  <c r="M8" i="9"/>
  <c r="M40" i="9"/>
  <c r="M72" i="9"/>
  <c r="M108" i="9"/>
  <c r="M124" i="9"/>
  <c r="M140" i="9"/>
  <c r="M7" i="9"/>
  <c r="M19" i="9"/>
  <c r="M22" i="9"/>
  <c r="M32" i="9"/>
  <c r="M34" i="9"/>
  <c r="M39" i="9"/>
  <c r="M51" i="9"/>
  <c r="M54" i="9"/>
  <c r="M64" i="9"/>
  <c r="M66" i="9"/>
  <c r="M71" i="9"/>
  <c r="M83" i="9"/>
  <c r="M86" i="9"/>
  <c r="M96" i="9"/>
  <c r="M98" i="9"/>
  <c r="M107" i="9"/>
  <c r="M112" i="9"/>
  <c r="M114" i="9"/>
  <c r="M123" i="9"/>
  <c r="M128" i="9"/>
  <c r="M130" i="9"/>
  <c r="M139" i="9"/>
  <c r="M144" i="9"/>
  <c r="M150" i="9"/>
  <c r="M143" i="9"/>
  <c r="P12" i="16" l="1"/>
  <c r="I22" i="16"/>
  <c r="M152" i="9"/>
  <c r="C103" i="14" l="1"/>
  <c r="A184" i="2"/>
  <c r="E191" i="14" l="1"/>
  <c r="A5" i="3" l="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1" i="3" s="1"/>
  <c r="E217" i="14" l="1"/>
  <c r="K692" i="14"/>
  <c r="K691" i="14"/>
  <c r="K690" i="14"/>
  <c r="K689" i="14"/>
  <c r="K687" i="14"/>
  <c r="K686" i="14"/>
  <c r="K685" i="14"/>
  <c r="I673" i="14"/>
  <c r="G673" i="14"/>
  <c r="I672" i="14"/>
  <c r="G672" i="14"/>
  <c r="I671" i="14"/>
  <c r="G671" i="14"/>
  <c r="G670" i="14"/>
  <c r="G669" i="14"/>
  <c r="E193" i="14"/>
  <c r="I670" i="14" s="1"/>
  <c r="K688" i="14"/>
  <c r="F560" i="14"/>
  <c r="I669" i="14" l="1"/>
  <c r="I674" i="14" s="1"/>
  <c r="J672" i="14" s="1"/>
  <c r="K693" i="14"/>
  <c r="G674" i="14"/>
  <c r="H673" i="14" s="1"/>
  <c r="J669" i="14" l="1"/>
  <c r="J670" i="14"/>
  <c r="H671" i="14"/>
  <c r="J673" i="14"/>
  <c r="H669" i="14"/>
  <c r="H672" i="14"/>
  <c r="J671" i="14"/>
  <c r="H670" i="14"/>
  <c r="H674" i="14" l="1"/>
  <c r="J674" i="14"/>
  <c r="A5" i="9" l="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02" i="11" l="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91" i="11"/>
  <c r="A92" i="11" s="1"/>
  <c r="A93" i="11" s="1"/>
  <c r="A94" i="11" s="1"/>
  <c r="A95" i="11" s="1"/>
  <c r="A96" i="11" s="1"/>
  <c r="A97" i="11" s="1"/>
  <c r="A98" i="11" s="1"/>
  <c r="A99" i="11" s="1"/>
  <c r="A100" i="11" s="1"/>
  <c r="A71" i="11"/>
  <c r="A72" i="11" s="1"/>
  <c r="A73" i="11" s="1"/>
  <c r="A74" i="11" s="1"/>
  <c r="A75" i="11" s="1"/>
  <c r="A76" i="11" s="1"/>
  <c r="A77" i="11" s="1"/>
  <c r="A78" i="11" s="1"/>
  <c r="A79" i="11" s="1"/>
  <c r="A80" i="11" s="1"/>
  <c r="A81" i="11" s="1"/>
  <c r="A82" i="11" s="1"/>
  <c r="A83" i="11" s="1"/>
  <c r="A84" i="11" s="1"/>
  <c r="A85" i="11" s="1"/>
  <c r="A86" i="11" s="1"/>
  <c r="A87" i="11" s="1"/>
  <c r="A88" i="11" s="1"/>
  <c r="A89" i="11" s="1"/>
  <c r="A51" i="11"/>
  <c r="A52" i="11" s="1"/>
  <c r="A53" i="11" s="1"/>
  <c r="A54" i="11" s="1"/>
  <c r="A55" i="11" s="1"/>
  <c r="A56" i="11" s="1"/>
  <c r="A57" i="11" s="1"/>
  <c r="A58" i="11" s="1"/>
  <c r="A59" i="11" s="1"/>
  <c r="A60" i="11" s="1"/>
  <c r="A61" i="11" s="1"/>
  <c r="A62" i="11" s="1"/>
  <c r="A63" i="11" s="1"/>
  <c r="A64" i="11" s="1"/>
  <c r="A65" i="11" s="1"/>
  <c r="A66" i="11" s="1"/>
  <c r="A67" i="11" s="1"/>
  <c r="A68" i="11" s="1"/>
  <c r="A69" i="11" s="1"/>
  <c r="J146" i="9" l="1"/>
  <c r="J114" i="9"/>
  <c r="J110" i="9"/>
  <c r="J120" i="9"/>
  <c r="J119" i="9"/>
  <c r="J88" i="9"/>
  <c r="J48" i="9"/>
  <c r="J51" i="9"/>
  <c r="J84" i="9"/>
  <c r="J24" i="9"/>
  <c r="J75" i="9"/>
  <c r="J30" i="9"/>
  <c r="J45" i="9"/>
  <c r="J6" i="9"/>
  <c r="J8" i="9"/>
  <c r="J21" i="9"/>
  <c r="J18" i="9"/>
  <c r="J41" i="9"/>
  <c r="J17" i="9"/>
  <c r="J10" i="9"/>
  <c r="J107" i="9"/>
  <c r="J106" i="9"/>
  <c r="J60" i="9"/>
  <c r="J65" i="9"/>
  <c r="J28" i="9"/>
  <c r="J25" i="9"/>
  <c r="J11" i="9"/>
  <c r="J15" i="9"/>
  <c r="J14" i="9"/>
  <c r="J13" i="9"/>
  <c r="J12" i="9"/>
  <c r="J4" i="9"/>
  <c r="J5" i="9"/>
  <c r="J111" i="9"/>
  <c r="J43" i="9"/>
  <c r="J46" i="9"/>
  <c r="J104" i="9"/>
  <c r="J26" i="9"/>
  <c r="J49" i="9"/>
  <c r="J85" i="9"/>
  <c r="J19" i="9"/>
  <c r="J76" i="9"/>
  <c r="J115" i="9"/>
  <c r="J9" i="9"/>
  <c r="J93" i="9"/>
  <c r="J99" i="9"/>
  <c r="J98" i="9"/>
  <c r="J95" i="9"/>
  <c r="J50" i="9"/>
  <c r="J40" i="9"/>
  <c r="J39" i="9"/>
  <c r="J36" i="9"/>
  <c r="J124" i="9"/>
  <c r="J139" i="9"/>
  <c r="J143" i="9"/>
  <c r="J128" i="9"/>
  <c r="J133" i="9"/>
  <c r="J134" i="9"/>
  <c r="J58" i="9"/>
  <c r="J130" i="9"/>
  <c r="J57" i="9"/>
  <c r="J96" i="9"/>
  <c r="J122" i="9"/>
  <c r="J145" i="9"/>
  <c r="J123" i="9"/>
  <c r="J61" i="9"/>
  <c r="J125" i="9"/>
  <c r="J138" i="9"/>
  <c r="J42" i="9"/>
  <c r="J33" i="9"/>
  <c r="J132" i="9"/>
  <c r="J131" i="9"/>
  <c r="J47" i="9"/>
  <c r="J44" i="9"/>
  <c r="J38" i="9"/>
  <c r="J102" i="9"/>
  <c r="J72" i="9"/>
  <c r="J73" i="9"/>
  <c r="J100" i="9"/>
  <c r="J108" i="9"/>
  <c r="J16" i="9"/>
  <c r="J66" i="9"/>
  <c r="J90" i="9"/>
  <c r="J89" i="9"/>
  <c r="J32" i="9"/>
  <c r="J29" i="9"/>
  <c r="J31" i="9"/>
  <c r="J7" i="9"/>
  <c r="J82" i="9"/>
  <c r="J71" i="9"/>
  <c r="J27" i="9"/>
  <c r="J74" i="9"/>
  <c r="J23" i="9"/>
  <c r="J129" i="9"/>
  <c r="J64" i="9"/>
  <c r="J20" i="9"/>
  <c r="J80" i="9"/>
  <c r="J79" i="9"/>
  <c r="J69" i="9"/>
  <c r="J54" i="9"/>
  <c r="J52" i="9"/>
  <c r="J97" i="9"/>
  <c r="J70" i="9"/>
  <c r="J68" i="9"/>
  <c r="J63" i="9"/>
  <c r="J92" i="9"/>
  <c r="J112" i="9"/>
  <c r="J109" i="9"/>
  <c r="J121" i="9"/>
  <c r="J142" i="9"/>
  <c r="J118" i="9"/>
  <c r="J126" i="9"/>
  <c r="J103" i="9"/>
  <c r="J137" i="9"/>
  <c r="J83" i="9"/>
  <c r="J101" i="9"/>
  <c r="J62" i="9"/>
  <c r="J81" i="9"/>
  <c r="J37" i="9"/>
  <c r="J141" i="9"/>
  <c r="J105" i="9"/>
  <c r="J59" i="9"/>
  <c r="J86" i="9"/>
  <c r="J91" i="9"/>
  <c r="J56" i="9"/>
  <c r="J78" i="9"/>
  <c r="J55" i="9"/>
  <c r="J77" i="9"/>
  <c r="J136" i="9"/>
  <c r="J135" i="9"/>
  <c r="J35" i="9"/>
  <c r="J147" i="9"/>
  <c r="J148" i="9"/>
  <c r="J53" i="9"/>
  <c r="J22" i="9"/>
  <c r="J34" i="9"/>
  <c r="J94" i="9"/>
  <c r="J113" i="9"/>
  <c r="J140" i="9"/>
  <c r="J116" i="9"/>
  <c r="J87" i="9"/>
  <c r="J144" i="9"/>
  <c r="J117" i="9"/>
  <c r="J67" i="9"/>
  <c r="J127" i="9"/>
  <c r="G149" i="9"/>
  <c r="G150" i="9" s="1"/>
  <c r="F149" i="9"/>
  <c r="E149" i="9"/>
  <c r="E152" i="9" s="1"/>
  <c r="J152" i="9" l="1"/>
  <c r="F150" i="9"/>
  <c r="F151" i="9" s="1"/>
  <c r="F592" i="3" l="1"/>
  <c r="F593" i="3" s="1"/>
  <c r="F594" i="3" s="1"/>
  <c r="E592" i="3"/>
  <c r="E595" i="3" s="1"/>
  <c r="E597" i="3" s="1"/>
  <c r="G592" i="3"/>
  <c r="G593" i="3" s="1"/>
  <c r="H615" i="1"/>
  <c r="G615" i="1"/>
  <c r="G618" i="1" s="1"/>
  <c r="I615" i="1"/>
  <c r="I616" i="1" s="1"/>
  <c r="H457" i="1"/>
  <c r="G457" i="1"/>
  <c r="I457" i="1"/>
  <c r="I458" i="1" s="1"/>
  <c r="H151" i="1"/>
  <c r="G151" i="1"/>
  <c r="G154" i="1" s="1"/>
  <c r="I151" i="1"/>
  <c r="I152" i="1" s="1"/>
  <c r="H616" i="1" l="1"/>
  <c r="H617" i="1" s="1"/>
  <c r="H458" i="1"/>
  <c r="H459" i="1" s="1"/>
  <c r="H152" i="1"/>
  <c r="H153" i="1" s="1"/>
  <c r="A158" i="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4" i="1" s="1"/>
  <c r="A225" i="1" s="1"/>
  <c r="A226" i="1" s="1"/>
  <c r="A227" i="1" s="1"/>
  <c r="A228" i="1" s="1"/>
  <c r="A229" i="1" s="1"/>
  <c r="A230" i="1" s="1"/>
  <c r="A231" i="1" s="1"/>
  <c r="A232" i="1" s="1"/>
  <c r="A233" i="1" s="1"/>
  <c r="A234" i="1" s="1"/>
  <c r="A235" i="1" s="1"/>
  <c r="A236" i="1" s="1"/>
  <c r="A237" i="1" s="1"/>
  <c r="A238" i="1" s="1"/>
  <c r="A239"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2" i="1" s="1"/>
  <c r="A263" i="1" s="1"/>
  <c r="A264" i="1" s="1"/>
  <c r="A265" i="1" s="1"/>
  <c r="A266" i="1" s="1"/>
  <c r="A267" i="1" s="1"/>
  <c r="A268" i="1" s="1"/>
  <c r="A269" i="1" s="1"/>
  <c r="A270" i="1" s="1"/>
  <c r="A271" i="1" s="1"/>
  <c r="A272" i="1" s="1"/>
  <c r="A273" i="1" s="1"/>
  <c r="A274" i="1" s="1"/>
  <c r="A277" i="1" s="1"/>
  <c r="A278" i="1" s="1"/>
  <c r="A279" i="1" s="1"/>
  <c r="A280" i="1" s="1"/>
  <c r="A281" i="1" s="1"/>
  <c r="A282" i="1" s="1"/>
  <c r="A283" i="1" s="1"/>
  <c r="A284" i="1" s="1"/>
  <c r="A285" i="1" s="1"/>
  <c r="A286" i="1" s="1"/>
  <c r="A287" i="1" s="1"/>
  <c r="A291" i="1" s="1"/>
  <c r="A292" i="1" s="1"/>
  <c r="A293" i="1" s="1"/>
  <c r="A294" i="1" s="1"/>
  <c r="A295" i="1" s="1"/>
  <c r="A296" i="1" s="1"/>
  <c r="A297"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1" i="1" s="1"/>
  <c r="A372" i="1" s="1"/>
  <c r="A373" i="1" s="1"/>
  <c r="A374" i="1" s="1"/>
  <c r="A375" i="1" s="1"/>
  <c r="A376" i="1" s="1"/>
  <c r="A382" i="1" s="1"/>
  <c r="A385" i="1" s="1"/>
  <c r="A386" i="1" s="1"/>
  <c r="A387" i="1" s="1"/>
  <c r="A388" i="1" s="1"/>
  <c r="A389" i="1" s="1"/>
  <c r="A390" i="1" s="1"/>
  <c r="A393" i="1" s="1"/>
  <c r="A394" i="1" s="1"/>
  <c r="A396" i="1" s="1"/>
  <c r="A397" i="1" s="1"/>
  <c r="A398" i="1" s="1"/>
  <c r="A399" i="1" s="1"/>
  <c r="A400" i="1" s="1"/>
  <c r="A401" i="1" s="1"/>
  <c r="A402" i="1" s="1"/>
  <c r="A403" i="1" s="1"/>
  <c r="A404"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3" i="1" s="1"/>
  <c r="A444" i="1" s="1"/>
  <c r="A445" i="1" s="1"/>
  <c r="A446" i="1" s="1"/>
  <c r="A447" i="1" s="1"/>
  <c r="A448" i="1" s="1"/>
  <c r="A449" i="1" s="1"/>
  <c r="A450" i="1" s="1"/>
  <c r="A451" i="1" s="1"/>
  <c r="A452" i="1" s="1"/>
  <c r="A453" i="1" s="1"/>
  <c r="A454" i="1" s="1"/>
  <c r="A455" i="1" s="1"/>
  <c r="A465" i="1" s="1"/>
  <c r="A466" i="1" s="1"/>
  <c r="A469" i="1" s="1"/>
  <c r="A470" i="1" s="1"/>
  <c r="A471" i="1" s="1"/>
  <c r="A472" i="1" s="1"/>
  <c r="A473" i="1" s="1"/>
  <c r="A474" i="1" s="1"/>
  <c r="A475" i="1" s="1"/>
  <c r="A476" i="1" s="1"/>
  <c r="A477" i="1" s="1"/>
  <c r="A478" i="1" s="1"/>
  <c r="A479" i="1" s="1"/>
  <c r="A480" i="1" s="1"/>
  <c r="A481" i="1" s="1"/>
  <c r="A482" i="1" s="1"/>
  <c r="A483" i="1" s="1"/>
  <c r="A484" i="1" s="1"/>
  <c r="A485"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3" i="1" s="1"/>
  <c r="A604" i="1" s="1"/>
  <c r="A605" i="1" s="1"/>
  <c r="A606" i="1" s="1"/>
  <c r="A607" i="1" s="1"/>
  <c r="A608" i="1" s="1"/>
  <c r="A609" i="1" s="1"/>
  <c r="A610" i="1" s="1"/>
  <c r="A611" i="1" s="1"/>
  <c r="A612" i="1" s="1"/>
  <c r="A613" i="1" s="1"/>
  <c r="A614" i="1" s="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B4" i="14" l="1"/>
  <c r="B5" i="14"/>
  <c r="B6" i="14"/>
  <c r="B7" i="14"/>
  <c r="B8" i="14" s="1"/>
  <c r="B9" i="14" s="1"/>
  <c r="B10" i="14" s="1"/>
  <c r="B11" i="14" s="1"/>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B57" i="14" s="1"/>
  <c r="B58" i="14" s="1"/>
  <c r="B59" i="14" s="1"/>
  <c r="B60" i="14" s="1"/>
  <c r="B61" i="14" s="1"/>
  <c r="B62" i="14" s="1"/>
  <c r="B63" i="14" s="1"/>
  <c r="B64" i="14" s="1"/>
  <c r="B65" i="14" s="1"/>
  <c r="B66" i="14" s="1"/>
  <c r="B67" i="14" s="1"/>
  <c r="B68" i="14" s="1"/>
  <c r="B69" i="14" s="1"/>
  <c r="B70" i="14" s="1"/>
  <c r="B71" i="14" s="1"/>
  <c r="B72" i="14" s="1"/>
  <c r="B73" i="14" s="1"/>
  <c r="B74" i="14" s="1"/>
  <c r="B75" i="14" s="1"/>
  <c r="B76" i="14" s="1"/>
  <c r="B77" i="14" s="1"/>
  <c r="B78" i="14" s="1"/>
  <c r="B79" i="14" s="1"/>
  <c r="B80" i="14" s="1"/>
  <c r="B81" i="14" s="1"/>
  <c r="B82" i="14" s="1"/>
  <c r="B83" i="14" s="1"/>
  <c r="B84" i="14" s="1"/>
  <c r="B85" i="14" s="1"/>
  <c r="B86" i="14" s="1"/>
  <c r="B87" i="14" s="1"/>
  <c r="B88" i="14" s="1"/>
  <c r="B89" i="14" s="1"/>
  <c r="B90" i="14" s="1"/>
  <c r="B91" i="14" s="1"/>
  <c r="B92" i="14" s="1"/>
  <c r="B93" i="14" s="1"/>
  <c r="B94" i="14" s="1"/>
  <c r="B95" i="14" s="1"/>
  <c r="B96" i="14" s="1"/>
  <c r="B97" i="14" s="1"/>
  <c r="B98" i="14" s="1"/>
  <c r="B99" i="14" s="1"/>
  <c r="B100" i="14" s="1"/>
  <c r="B101" i="14" s="1"/>
  <c r="B102" i="14" s="1"/>
  <c r="B103" i="14" s="1"/>
  <c r="B104" i="14" s="1"/>
  <c r="B105" i="14" s="1"/>
  <c r="B106" i="14" s="1"/>
  <c r="B107" i="14" s="1"/>
  <c r="B108" i="14" s="1"/>
  <c r="B109" i="14" s="1"/>
  <c r="B110" i="14" s="1"/>
  <c r="B111" i="14" s="1"/>
  <c r="B112" i="14" s="1"/>
  <c r="B113" i="14" s="1"/>
  <c r="B114" i="14" s="1"/>
  <c r="B115" i="14" s="1"/>
  <c r="B116" i="14" s="1"/>
  <c r="B117" i="14" s="1"/>
  <c r="B118" i="14" s="1"/>
  <c r="B119" i="14" s="1"/>
  <c r="B120" i="14" s="1"/>
  <c r="B121" i="14" s="1"/>
  <c r="B122" i="14" s="1"/>
  <c r="B123" i="14" s="1"/>
  <c r="B124" i="14" s="1"/>
  <c r="B125" i="14" s="1"/>
  <c r="B126" i="14" s="1"/>
  <c r="B127" i="14" s="1"/>
  <c r="B128" i="14" s="1"/>
  <c r="B129" i="14" s="1"/>
  <c r="B130" i="14" s="1"/>
  <c r="B131" i="14" s="1"/>
  <c r="B132" i="14" s="1"/>
  <c r="B133" i="14" s="1"/>
  <c r="B134" i="14" s="1"/>
  <c r="B135" i="14" s="1"/>
  <c r="B136" i="14" s="1"/>
  <c r="B137" i="14" s="1"/>
  <c r="B138" i="14" s="1"/>
  <c r="B139" i="14" s="1"/>
  <c r="B140" i="14" s="1"/>
  <c r="B141" i="14" s="1"/>
  <c r="B142" i="14" s="1"/>
  <c r="B143" i="14" s="1"/>
  <c r="B144" i="14" s="1"/>
  <c r="B145" i="14" s="1"/>
  <c r="B146" i="14" s="1"/>
  <c r="B147" i="14" s="1"/>
  <c r="B148" i="14" s="1"/>
  <c r="B149" i="14" s="1"/>
  <c r="B150" i="14" s="1"/>
  <c r="B151" i="14" s="1"/>
  <c r="B152" i="14" s="1"/>
  <c r="B153" i="14" s="1"/>
  <c r="B154" i="14" s="1"/>
  <c r="B155" i="14" s="1"/>
  <c r="B156" i="14" s="1"/>
  <c r="B157" i="14" s="1"/>
  <c r="B158" i="14" s="1"/>
  <c r="B159" i="14" s="1"/>
  <c r="B160" i="14" s="1"/>
  <c r="B161" i="14" s="1"/>
  <c r="B162" i="14" s="1"/>
  <c r="B163" i="14" s="1"/>
  <c r="B164" i="14" s="1"/>
  <c r="B165" i="14" s="1"/>
  <c r="B166" i="14" s="1"/>
  <c r="B167" i="14" s="1"/>
  <c r="B168" i="14" s="1"/>
  <c r="B169" i="14" s="1"/>
  <c r="B170" i="14" s="1"/>
  <c r="B171" i="14" s="1"/>
  <c r="B172" i="14" s="1"/>
  <c r="B173" i="14" s="1"/>
  <c r="B174" i="14" s="1"/>
  <c r="B175" i="14" s="1"/>
  <c r="B176" i="14" s="1"/>
  <c r="B177" i="14" s="1"/>
  <c r="B178" i="14" s="1"/>
  <c r="B179" i="14" s="1"/>
  <c r="B180" i="14" s="1"/>
  <c r="B181" i="14" s="1"/>
  <c r="B182" i="14" s="1"/>
  <c r="B183" i="14" s="1"/>
  <c r="B184" i="14" s="1"/>
  <c r="B185" i="14" s="1"/>
  <c r="B186" i="14" s="1"/>
  <c r="B187" i="14" s="1"/>
  <c r="B188" i="14" s="1"/>
  <c r="B189" i="14" s="1"/>
</calcChain>
</file>

<file path=xl/sharedStrings.xml><?xml version="1.0" encoding="utf-8"?>
<sst xmlns="http://schemas.openxmlformats.org/spreadsheetml/2006/main" count="7868" uniqueCount="1914">
  <si>
    <r>
      <t>APPENDIX 4. HENRY HILL COLLECTION SPREADSHEETS:</t>
    </r>
    <r>
      <rPr>
        <b/>
        <i/>
        <u/>
        <sz val="14"/>
        <color rgb="FFC00000"/>
        <rFont val="Calibri"/>
        <family val="2"/>
        <scheme val="minor"/>
      </rPr>
      <t xml:space="preserve"> i. Summary tables</t>
    </r>
  </si>
  <si>
    <t>Table A. Number of Works in Different Media</t>
  </si>
  <si>
    <t>CHRISTIE, MANSON AND WOODS CATALOGUES</t>
  </si>
  <si>
    <t>May 1889</t>
  </si>
  <si>
    <t>Feb 1892</t>
  </si>
  <si>
    <t>Feb 1893</t>
  </si>
  <si>
    <t>Pairs</t>
  </si>
  <si>
    <t>Extra</t>
  </si>
  <si>
    <t xml:space="preserve">Total </t>
  </si>
  <si>
    <t>Total</t>
  </si>
  <si>
    <t>TOTAL</t>
  </si>
  <si>
    <t>Pictures</t>
  </si>
  <si>
    <t>Watercolours</t>
  </si>
  <si>
    <t>Sketches/drawings</t>
  </si>
  <si>
    <t xml:space="preserve">Engravings/etchings </t>
  </si>
  <si>
    <t>Engravings/etchings</t>
  </si>
  <si>
    <t>Sculptures</t>
  </si>
  <si>
    <t>ADDITIONAL WORKS (not in Christie's sales probably)</t>
  </si>
  <si>
    <t xml:space="preserve">GRAND TOTAL </t>
  </si>
  <si>
    <t>Table B. Nationality of of Artists of the Works Collected</t>
  </si>
  <si>
    <t>Nationality</t>
  </si>
  <si>
    <t>Artists</t>
  </si>
  <si>
    <t>%</t>
  </si>
  <si>
    <t>Works</t>
  </si>
  <si>
    <t>British</t>
  </si>
  <si>
    <t xml:space="preserve">French </t>
  </si>
  <si>
    <t>European</t>
  </si>
  <si>
    <t xml:space="preserve">American </t>
  </si>
  <si>
    <t>Unknown</t>
  </si>
  <si>
    <t>Table C. Genre of Pictures in the Collection</t>
  </si>
  <si>
    <t>Genre</t>
  </si>
  <si>
    <t>Nos</t>
  </si>
  <si>
    <t>Landscape</t>
  </si>
  <si>
    <t>Genre/domestic/anecdotal</t>
  </si>
  <si>
    <t>History</t>
  </si>
  <si>
    <t>Still life</t>
  </si>
  <si>
    <t>Portrait</t>
  </si>
  <si>
    <t>Table D. Membership of Artist Societies</t>
  </si>
  <si>
    <t xml:space="preserve">Organisation </t>
  </si>
  <si>
    <t>Royal Academy</t>
  </si>
  <si>
    <t>Royal Academy Associate</t>
  </si>
  <si>
    <t>Royal Watercolour Society</t>
  </si>
  <si>
    <t>Royal Society of British Artists</t>
  </si>
  <si>
    <t>Royal Institute of Painters in Watercolours</t>
  </si>
  <si>
    <t>Royal Scottish Academy</t>
  </si>
  <si>
    <t>Royal Scottish Watercolour Society</t>
  </si>
  <si>
    <t>Royal Watercolour Society Associate</t>
  </si>
  <si>
    <t>Table E. Top Twenty Buyers of Works at the Christie's Auctions of the Hill Collection, 1889, 1892, 1893</t>
  </si>
  <si>
    <t>Buyer</t>
  </si>
  <si>
    <t>Rank</t>
  </si>
  <si>
    <t>Montaigne</t>
  </si>
  <si>
    <t>Tooth</t>
  </si>
  <si>
    <t>Oback</t>
  </si>
  <si>
    <t>Mclean</t>
  </si>
  <si>
    <t>Polak</t>
  </si>
  <si>
    <t>Shearman</t>
  </si>
  <si>
    <t>Agnew</t>
  </si>
  <si>
    <t>Hebden</t>
  </si>
  <si>
    <t>Hill</t>
  </si>
  <si>
    <t>Matthews</t>
  </si>
  <si>
    <t>Ruel</t>
  </si>
  <si>
    <t>Baudwin</t>
  </si>
  <si>
    <t>Moody</t>
  </si>
  <si>
    <t xml:space="preserve">Wallis </t>
  </si>
  <si>
    <t>Blackall</t>
  </si>
  <si>
    <t>Paroissien</t>
  </si>
  <si>
    <t>Richardson</t>
  </si>
  <si>
    <t>Robinson</t>
  </si>
  <si>
    <t>Russell</t>
  </si>
  <si>
    <t>Inglis</t>
  </si>
  <si>
    <r>
      <t>APPENDIX 4. HENRY HILL COLLECTION SPREADSHEETS:</t>
    </r>
    <r>
      <rPr>
        <b/>
        <i/>
        <u/>
        <sz val="14"/>
        <color rgb="FFC00000"/>
        <rFont val="Calibri"/>
        <family val="2"/>
        <scheme val="minor"/>
      </rPr>
      <t xml:space="preserve"> ii. Artists, works, details</t>
    </r>
  </si>
  <si>
    <t>a) Alphabetical</t>
  </si>
  <si>
    <t>b) Original catalogue numbers</t>
  </si>
  <si>
    <t>c)Artist number</t>
  </si>
  <si>
    <t>d) Name of artist</t>
  </si>
  <si>
    <t>e) Title - as given in catalogues</t>
  </si>
  <si>
    <t>f) Possible date of purchase</t>
  </si>
  <si>
    <t>g) £ Christie's Sales Price</t>
  </si>
  <si>
    <t>s</t>
  </si>
  <si>
    <t>d</t>
  </si>
  <si>
    <t>h) Pairs</t>
  </si>
  <si>
    <t xml:space="preserve">i) London Exhibitions </t>
  </si>
  <si>
    <t>j) Source</t>
  </si>
  <si>
    <t>Abraham RJ</t>
  </si>
  <si>
    <t>A Burgundy Peasant And Child</t>
  </si>
  <si>
    <t>Artz</t>
  </si>
  <si>
    <t>November</t>
  </si>
  <si>
    <t>SOFA 1875</t>
  </si>
  <si>
    <t>Graphic Nov 20th 1875 p. 502</t>
  </si>
  <si>
    <t/>
  </si>
  <si>
    <t>Ballin A</t>
  </si>
  <si>
    <t>Boulogne Sands</t>
  </si>
  <si>
    <t>Bannatyne JJ</t>
  </si>
  <si>
    <t>Ardchonnel Castle, Loch Awe</t>
  </si>
  <si>
    <t>Dudley Gallery 1875</t>
  </si>
  <si>
    <t>AJ Mar.1875 p.93</t>
  </si>
  <si>
    <t>x</t>
  </si>
  <si>
    <t xml:space="preserve">Barnard </t>
  </si>
  <si>
    <t>Vagabond: The Drawing Room</t>
  </si>
  <si>
    <t>Mag of Art Jan 1882 p.119-120</t>
  </si>
  <si>
    <t>Vagabond: The Street</t>
  </si>
  <si>
    <t>Bastien G</t>
  </si>
  <si>
    <t>In The Bois De Bologne</t>
  </si>
  <si>
    <t>Baxter C</t>
  </si>
  <si>
    <t>The Sisters</t>
  </si>
  <si>
    <t>1864 ?</t>
  </si>
  <si>
    <t>Beales, Miss</t>
  </si>
  <si>
    <t>Flowers</t>
  </si>
  <si>
    <t>Beavis R</t>
  </si>
  <si>
    <t>Thrashing Corn In Syria</t>
  </si>
  <si>
    <t>Ploughing In The Land Of The Pharoahs</t>
  </si>
  <si>
    <t>The Midnight Ride Of Deloraine</t>
  </si>
  <si>
    <t>The Abduction Of Isabella Vere</t>
  </si>
  <si>
    <t>The Ambuscade</t>
  </si>
  <si>
    <t>Timber-Clearing In Brittany</t>
  </si>
  <si>
    <t>Art Union 1866</t>
  </si>
  <si>
    <t>AJ Sept 1866, p. 287</t>
  </si>
  <si>
    <t>The Seasons</t>
  </si>
  <si>
    <t>Qui Va La ?</t>
  </si>
  <si>
    <t>Returning From The Wars</t>
  </si>
  <si>
    <t>Hussard En Vedette, Republique Francais 1794</t>
  </si>
  <si>
    <t>Life Guards 1745</t>
  </si>
  <si>
    <t>An English Homestead</t>
  </si>
  <si>
    <t xml:space="preserve">The Advance And The Recall </t>
  </si>
  <si>
    <t>pair</t>
  </si>
  <si>
    <t>Cullompton</t>
  </si>
  <si>
    <t>207a</t>
  </si>
  <si>
    <t>Coming Over The Downs</t>
  </si>
  <si>
    <t>Perils Of The Road, 1710</t>
  </si>
  <si>
    <t>Threshing Floor At Gilgal</t>
  </si>
  <si>
    <t>Becker</t>
  </si>
  <si>
    <t>Interior With A Child</t>
  </si>
  <si>
    <t>Bellenger</t>
  </si>
  <si>
    <t>Going To Pasture</t>
  </si>
  <si>
    <t>Washerwomen, Morlaix</t>
  </si>
  <si>
    <t>SOFA 1876</t>
  </si>
  <si>
    <t>AJ Feb 1876 p. 46</t>
  </si>
  <si>
    <t>Versaint Castle</t>
  </si>
  <si>
    <t xml:space="preserve">               </t>
  </si>
  <si>
    <t>Benassit</t>
  </si>
  <si>
    <t>Don Quixote</t>
  </si>
  <si>
    <t>Good News For The Chuoans</t>
  </si>
  <si>
    <t>Landscape With A Castle And Soldiers</t>
  </si>
  <si>
    <t>Durand Ruel records</t>
  </si>
  <si>
    <t>Beraud J</t>
  </si>
  <si>
    <t>On The Terrace</t>
  </si>
  <si>
    <t xml:space="preserve">Bierdman H </t>
  </si>
  <si>
    <t>Dog, Cat And Pigeons</t>
  </si>
  <si>
    <t>Bischoff</t>
  </si>
  <si>
    <t>The Dale</t>
  </si>
  <si>
    <t>Boudier E</t>
  </si>
  <si>
    <t>Breton Washerwomen</t>
  </si>
  <si>
    <t>Watering The Cows</t>
  </si>
  <si>
    <t>A Landscape With Cattle And Figures</t>
  </si>
  <si>
    <t>1869 ?</t>
  </si>
  <si>
    <t>RA 1869</t>
  </si>
  <si>
    <t>Reference ?</t>
  </si>
  <si>
    <t>Breton Peasant Girls</t>
  </si>
  <si>
    <t>A Landscape With Peasant Girl And Cow</t>
  </si>
  <si>
    <t>Bouvin F</t>
  </si>
  <si>
    <t>A Landscape With Cattle In A Meadow</t>
  </si>
  <si>
    <t>Branwhite C</t>
  </si>
  <si>
    <t>A Gleam Of Winter Sunlight</t>
  </si>
  <si>
    <t>1877?</t>
  </si>
  <si>
    <t>SocPWC 1877 possible</t>
  </si>
  <si>
    <t>AJ June 1877 p.187</t>
  </si>
  <si>
    <t>Breton E</t>
  </si>
  <si>
    <t>Winter</t>
  </si>
  <si>
    <t>1872 ?</t>
  </si>
  <si>
    <t>SoFA 1872</t>
  </si>
  <si>
    <t>ILNews No v 1872</t>
  </si>
  <si>
    <t>Breughel</t>
  </si>
  <si>
    <t>A Landscape With Figures</t>
  </si>
  <si>
    <t>Brissot F</t>
  </si>
  <si>
    <t>Sheep In A Landscape</t>
  </si>
  <si>
    <t>SOFA 1873</t>
  </si>
  <si>
    <t>Athenaeum  8th Nov 1873 p.602</t>
  </si>
  <si>
    <t>Cottages With A Shepherd And Sheep</t>
  </si>
  <si>
    <t>Driving Home The Flock</t>
  </si>
  <si>
    <t xml:space="preserve">Britten WEF </t>
  </si>
  <si>
    <t>The Fortune Teller</t>
  </si>
  <si>
    <t>MoA Jan 1882 p.18</t>
  </si>
  <si>
    <t>The Dance</t>
  </si>
  <si>
    <t>MoA Jan 1882 p. 7</t>
  </si>
  <si>
    <t>A Shepherd Boy</t>
  </si>
  <si>
    <t>Music</t>
  </si>
  <si>
    <t>The Call To Arms</t>
  </si>
  <si>
    <t>The Hiding Place</t>
  </si>
  <si>
    <t>Cannia</t>
  </si>
  <si>
    <t>Althea</t>
  </si>
  <si>
    <t>Arachne</t>
  </si>
  <si>
    <t>Thisbe</t>
  </si>
  <si>
    <t>Britten WF</t>
  </si>
  <si>
    <t>Melodrama And Pantomime</t>
  </si>
  <si>
    <t>Tragedy And Comedy</t>
  </si>
  <si>
    <t>The Senses</t>
  </si>
  <si>
    <t>Bromley VW</t>
  </si>
  <si>
    <t>A Midsummer Day In The Forest</t>
  </si>
  <si>
    <t>MoA Jan 1882 p.82-3</t>
  </si>
  <si>
    <t>A Monk'S Studio</t>
  </si>
  <si>
    <t>Frightened By Geese</t>
  </si>
  <si>
    <t>MoA Jan 1882 p.</t>
  </si>
  <si>
    <t>Admiration</t>
  </si>
  <si>
    <t>The Right Of Way</t>
  </si>
  <si>
    <t>Buckman</t>
  </si>
  <si>
    <t>Football</t>
  </si>
  <si>
    <t>Burgess JB</t>
  </si>
  <si>
    <t>No Letter ! Seville</t>
  </si>
  <si>
    <t>Burr J</t>
  </si>
  <si>
    <t>The Careless Nurse</t>
  </si>
  <si>
    <t>A Toiler Of The Sea</t>
  </si>
  <si>
    <t>Buzzi A</t>
  </si>
  <si>
    <t>Too Cold For Charity</t>
  </si>
  <si>
    <t>Bynassit E</t>
  </si>
  <si>
    <t>A Puritan Soldier</t>
  </si>
  <si>
    <t>Callow W</t>
  </si>
  <si>
    <t>A French Harbour Scene</t>
  </si>
  <si>
    <t>Calthorp C</t>
  </si>
  <si>
    <t>An Interior With Figures</t>
  </si>
  <si>
    <t xml:space="preserve">Calthorp CA </t>
  </si>
  <si>
    <t>The Foundling</t>
  </si>
  <si>
    <t>Campostosto H</t>
  </si>
  <si>
    <t>Girl Knitting</t>
  </si>
  <si>
    <t>Cazin M</t>
  </si>
  <si>
    <t>A Landscape With Cottage</t>
  </si>
  <si>
    <t>1871-76</t>
  </si>
  <si>
    <t>St Gilles Church, Houses At Etampes</t>
  </si>
  <si>
    <t>Outskirts Of A Wood, Picardy</t>
  </si>
  <si>
    <t>Canal Scene, Antwerp</t>
  </si>
  <si>
    <t>A View At Abbeville, With Cathedral</t>
  </si>
  <si>
    <t>Autumn Sunset In The Woods</t>
  </si>
  <si>
    <t>On The Seine At Paris</t>
  </si>
  <si>
    <t>The Canal, St Martin Paris</t>
  </si>
  <si>
    <t>Little River, Near Luine: Autumn</t>
  </si>
  <si>
    <t>102a</t>
  </si>
  <si>
    <t>A Market Garden, Fulham</t>
  </si>
  <si>
    <t>The Church Of The Monastery Of Meezq</t>
  </si>
  <si>
    <t>At Uckfield</t>
  </si>
  <si>
    <t>On The Seine , Paris</t>
  </si>
  <si>
    <t>A Harvest Field, Evening</t>
  </si>
  <si>
    <t>Sowing Seed</t>
  </si>
  <si>
    <t>A Mill Near Amiens</t>
  </si>
  <si>
    <t>Villas In The Vincennes, Wood</t>
  </si>
  <si>
    <t>Night At Charenton</t>
  </si>
  <si>
    <t>View Of The Place De Chatelet</t>
  </si>
  <si>
    <t>Fine Weather After Rain</t>
  </si>
  <si>
    <t>A Coast Scene, Winter</t>
  </si>
  <si>
    <t>Flower Market, Place St Sulpice</t>
  </si>
  <si>
    <t>115a</t>
  </si>
  <si>
    <t>A Landscape With Cottages And Figures</t>
  </si>
  <si>
    <t>A Coast Scene With Cottages</t>
  </si>
  <si>
    <t>Hay Field</t>
  </si>
  <si>
    <t>On The Seine</t>
  </si>
  <si>
    <t>A Coast Scene</t>
  </si>
  <si>
    <t>A Landscape With Haystacks</t>
  </si>
  <si>
    <t>French Peasants On A Common</t>
  </si>
  <si>
    <t>Cottages And A Garden</t>
  </si>
  <si>
    <t>A Landscape With Windmills</t>
  </si>
  <si>
    <t>A Landscape With Windmill</t>
  </si>
  <si>
    <t>A Landscape With Cottages</t>
  </si>
  <si>
    <t>View Of A Town By Moonlight</t>
  </si>
  <si>
    <t>The Fire</t>
  </si>
  <si>
    <t>A Coast Scene With Fishermen</t>
  </si>
  <si>
    <t>Cottages By The Sea</t>
  </si>
  <si>
    <t>The Village Church</t>
  </si>
  <si>
    <t>Windmill And Cottage</t>
  </si>
  <si>
    <t>On The Beach</t>
  </si>
  <si>
    <t>The Stoneyard</t>
  </si>
  <si>
    <t>A Windmill</t>
  </si>
  <si>
    <t>A French Coast Scene, Evening</t>
  </si>
  <si>
    <t>A River Scene With Cottages</t>
  </si>
  <si>
    <t>A Landscape With Plough</t>
  </si>
  <si>
    <t xml:space="preserve">Buildings </t>
  </si>
  <si>
    <t>A Stoneyard</t>
  </si>
  <si>
    <t>Columns Of St Louis And Phillipe, Paris</t>
  </si>
  <si>
    <t>A Country Road</t>
  </si>
  <si>
    <t>A Market Garden, Near Paris</t>
  </si>
  <si>
    <t>A Windmil At Antwerp</t>
  </si>
  <si>
    <t>Windmill At Berck</t>
  </si>
  <si>
    <t>Cottages And Peasant</t>
  </si>
  <si>
    <t>Morning Near Boulogne</t>
  </si>
  <si>
    <t>A French Village</t>
  </si>
  <si>
    <t>Place De La Concorde, Paris</t>
  </si>
  <si>
    <t>Night In The Fields</t>
  </si>
  <si>
    <t>The Beach At Low Tide</t>
  </si>
  <si>
    <t>Examiner Nov 20th 1875 p. 1313</t>
  </si>
  <si>
    <t>The Old Town Of Abbeville</t>
  </si>
  <si>
    <t>A Moorland Scene</t>
  </si>
  <si>
    <t>Landscape With Windmill And Farm Buildings</t>
  </si>
  <si>
    <t>Ruins Of The Old Tower At Etampes</t>
  </si>
  <si>
    <t>Evening At Nogent, Nr Paris</t>
  </si>
  <si>
    <t>Evening Working In The Fields</t>
  </si>
  <si>
    <t>Dudley Gallery 1874 ?</t>
  </si>
  <si>
    <t>AJ Dec. 1874 p. 357</t>
  </si>
  <si>
    <t>Morning, A Wood Scene</t>
  </si>
  <si>
    <t>The Village Chanille</t>
  </si>
  <si>
    <t>Midday</t>
  </si>
  <si>
    <t>Pond In A Village</t>
  </si>
  <si>
    <t>Street Leading To The Market-Place Abbeville</t>
  </si>
  <si>
    <t>Farm Buildings</t>
  </si>
  <si>
    <t xml:space="preserve">Boat Building </t>
  </si>
  <si>
    <t>Wood Gatherers</t>
  </si>
  <si>
    <t>On The Coast Near Boulogne</t>
  </si>
  <si>
    <t>October In Picardy</t>
  </si>
  <si>
    <t>A Coast Scene With Sandhills</t>
  </si>
  <si>
    <t>Entrance To A Village</t>
  </si>
  <si>
    <t>Etang En Picardie</t>
  </si>
  <si>
    <t>1875 ?</t>
  </si>
  <si>
    <t>A Sussex Windmill</t>
  </si>
  <si>
    <t>Morning</t>
  </si>
  <si>
    <t>A Farm</t>
  </si>
  <si>
    <t>Suburb Of A Swiss Town, Near Pisa, Sunset</t>
  </si>
  <si>
    <t>1876-78</t>
  </si>
  <si>
    <t>Canal At Antwerp</t>
  </si>
  <si>
    <t>Autumn</t>
  </si>
  <si>
    <t>Mills Near Boulogne</t>
  </si>
  <si>
    <t>Sunset</t>
  </si>
  <si>
    <t>Morning At Burght, On The Escaut Nr Antwerp</t>
  </si>
  <si>
    <t>Old Fortifications At Boulogne</t>
  </si>
  <si>
    <t>Cape Gris Nez</t>
  </si>
  <si>
    <t xml:space="preserve">A Village Street - Twilight </t>
  </si>
  <si>
    <t>The Storm Cloud</t>
  </si>
  <si>
    <t xml:space="preserve">SOFA 1875 </t>
  </si>
  <si>
    <t>Chaigneau</t>
  </si>
  <si>
    <t>Shepherdess And Sheep</t>
  </si>
  <si>
    <t>Champion E</t>
  </si>
  <si>
    <t xml:space="preserve">A French Village </t>
  </si>
  <si>
    <t>Chartran T</t>
  </si>
  <si>
    <t>An Amazon</t>
  </si>
  <si>
    <t>Cavalier</t>
  </si>
  <si>
    <t>Clairin S</t>
  </si>
  <si>
    <t xml:space="preserve">An Eastern Village </t>
  </si>
  <si>
    <t>A Halt Of Arabs</t>
  </si>
  <si>
    <t>Claude JM</t>
  </si>
  <si>
    <t>A Ride On The Sands</t>
  </si>
  <si>
    <t>Clayton Adams J</t>
  </si>
  <si>
    <t>Cornfield In Surrey</t>
  </si>
  <si>
    <t xml:space="preserve">Cobbett EJ </t>
  </si>
  <si>
    <t>Gathering Roses</t>
  </si>
  <si>
    <t>Midsummer Night'S Dream</t>
  </si>
  <si>
    <t>RA 1871</t>
  </si>
  <si>
    <t>AJ May 1870 p. 151,</t>
  </si>
  <si>
    <t xml:space="preserve">Coichon </t>
  </si>
  <si>
    <t>Cole G</t>
  </si>
  <si>
    <t>The Harvest Wagon</t>
  </si>
  <si>
    <t>1865?</t>
  </si>
  <si>
    <t>Cole G Vicat</t>
  </si>
  <si>
    <t>The Brook</t>
  </si>
  <si>
    <t>1862-1874</t>
  </si>
  <si>
    <t>RA 1862</t>
  </si>
  <si>
    <t>Athenaeum Mar 1862 pp. 43-44</t>
  </si>
  <si>
    <t>Cooke EW</t>
  </si>
  <si>
    <t>A Dutch Coast Scene</t>
  </si>
  <si>
    <t>AJ Aug 1865 p. 251</t>
  </si>
  <si>
    <t>RA 1872</t>
  </si>
  <si>
    <t>AJ ?</t>
  </si>
  <si>
    <t>Rocky Coast Scene</t>
  </si>
  <si>
    <t>A Rocky Cave</t>
  </si>
  <si>
    <t>Corot</t>
  </si>
  <si>
    <t>The Edge Of A Wood With A Village In The Distance</t>
  </si>
  <si>
    <t>At Arlem</t>
  </si>
  <si>
    <t>1876 ?</t>
  </si>
  <si>
    <t>A River Scene With A Man In A Punt</t>
  </si>
  <si>
    <t>A Girl By A Pond</t>
  </si>
  <si>
    <t>A View Near Rome</t>
  </si>
  <si>
    <t>At Havre</t>
  </si>
  <si>
    <t>Dieppe From The Cliffe</t>
  </si>
  <si>
    <t>AJ Feb 1876 p.46</t>
  </si>
  <si>
    <t>Corot JB</t>
  </si>
  <si>
    <t>A Woody River Scene</t>
  </si>
  <si>
    <t>Upright Landscapes</t>
  </si>
  <si>
    <t>A Landscape With A Cow Near A Pool</t>
  </si>
  <si>
    <t>A Figure At A Stream</t>
  </si>
  <si>
    <t>Corot V</t>
  </si>
  <si>
    <t>Calvary</t>
  </si>
  <si>
    <t>Pouzelles</t>
  </si>
  <si>
    <t>The Wood Yard</t>
  </si>
  <si>
    <t>Cox D</t>
  </si>
  <si>
    <t>A Landscape With A Horseman</t>
  </si>
  <si>
    <t>The Farewell Of Prince Charles Edward</t>
  </si>
  <si>
    <t>A Landscape With A Windmill</t>
  </si>
  <si>
    <t>A River Sche With A Bridge And Cows</t>
  </si>
  <si>
    <t>Crossing The Heath</t>
  </si>
  <si>
    <t>Kenilworth Castle</t>
  </si>
  <si>
    <t>Crome</t>
  </si>
  <si>
    <t>Crome J</t>
  </si>
  <si>
    <t>The Old Oak</t>
  </si>
  <si>
    <t>Daliphard E</t>
  </si>
  <si>
    <t>An Inundation, Poissy</t>
  </si>
  <si>
    <t>At Vichy</t>
  </si>
  <si>
    <t>Landscape With A Church In The Distance</t>
  </si>
  <si>
    <t>Spring In The Woods</t>
  </si>
  <si>
    <t>Rue De Pot Au Lait</t>
  </si>
  <si>
    <t>Damoye E</t>
  </si>
  <si>
    <t>On The Oise</t>
  </si>
  <si>
    <t>A Cornfield</t>
  </si>
  <si>
    <t>Danby J</t>
  </si>
  <si>
    <t>Sunset After A Storm</t>
  </si>
  <si>
    <t>Dansaert L</t>
  </si>
  <si>
    <t>Sunday School</t>
  </si>
  <si>
    <t>Daubigny CF</t>
  </si>
  <si>
    <t>Village In Picardie</t>
  </si>
  <si>
    <t>SOFA 1870</t>
  </si>
  <si>
    <t>Athenaeum 17th Dec 1870 p.808</t>
  </si>
  <si>
    <t>G</t>
  </si>
  <si>
    <t>Davidson T</t>
  </si>
  <si>
    <t>Worship Of The Golden Calf</t>
  </si>
  <si>
    <t>Davis HWB</t>
  </si>
  <si>
    <t>The End Of The Day</t>
  </si>
  <si>
    <t>RA 1873</t>
  </si>
  <si>
    <t>The Examiner Nov. 1872, p. 1105</t>
  </si>
  <si>
    <t>After Sunset</t>
  </si>
  <si>
    <t>Society of Brit Artists 1877</t>
  </si>
  <si>
    <t>AJ June 1877 p. 168</t>
  </si>
  <si>
    <t>A River Scene: Moonlight</t>
  </si>
  <si>
    <t>1871 ?</t>
  </si>
  <si>
    <t>AJ July 1871 p. 179</t>
  </si>
  <si>
    <t>De Bock F</t>
  </si>
  <si>
    <t>A Dutch Canal</t>
  </si>
  <si>
    <t xml:space="preserve">Deane WW </t>
  </si>
  <si>
    <t>The Gate Of Justice, Alhambra</t>
  </si>
  <si>
    <t>Interior Of San Miniator, Florence</t>
  </si>
  <si>
    <t>Degas</t>
  </si>
  <si>
    <t>A 'Pas De Deux'</t>
  </si>
  <si>
    <t>Deschamps Galleries 1876</t>
  </si>
  <si>
    <t>Examiner 6th May 1876 p. 522</t>
  </si>
  <si>
    <t>Maitre De Ballet</t>
  </si>
  <si>
    <t>A Rehearsal</t>
  </si>
  <si>
    <t>Graphic 20th Nov 1875 p. 502</t>
  </si>
  <si>
    <t>Ballet Girls</t>
  </si>
  <si>
    <t>SOFA 1874</t>
  </si>
  <si>
    <t>Graphic 21st Nov 1874 p. 498</t>
  </si>
  <si>
    <t>Figures At A Café</t>
  </si>
  <si>
    <t>Delacroix E</t>
  </si>
  <si>
    <t>The Sheik</t>
  </si>
  <si>
    <t>Arabs Dancing</t>
  </si>
  <si>
    <t>Delrieux</t>
  </si>
  <si>
    <t>A Dairy Maid</t>
  </si>
  <si>
    <t>A Forge</t>
  </si>
  <si>
    <t>Desbordes L</t>
  </si>
  <si>
    <t>Dubourg</t>
  </si>
  <si>
    <t>Harbour Scene</t>
  </si>
  <si>
    <t>Duez</t>
  </si>
  <si>
    <t>The Fountain, Champs Elysee</t>
  </si>
  <si>
    <t xml:space="preserve">Duez </t>
  </si>
  <si>
    <t>The Honeymoon</t>
  </si>
  <si>
    <t>The Graphic 10.260 21st Nov 1874 p.498, MoA Jan 1882 p.116</t>
  </si>
  <si>
    <t>Duez E</t>
  </si>
  <si>
    <t xml:space="preserve">The Quarrel And Reconciliation </t>
  </si>
  <si>
    <t>MoA Jan 1882 p.83</t>
  </si>
  <si>
    <t>Strangers In Paris</t>
  </si>
  <si>
    <t xml:space="preserve">Before Going Out </t>
  </si>
  <si>
    <t>Duncan E</t>
  </si>
  <si>
    <t>Oyster Boats Under Weigh</t>
  </si>
  <si>
    <t>Dupray W</t>
  </si>
  <si>
    <t>On The March</t>
  </si>
  <si>
    <t>Dupre J</t>
  </si>
  <si>
    <t>The Coming Storm</t>
  </si>
  <si>
    <t>Examiner Nov 1872 p. 1105</t>
  </si>
  <si>
    <t>Eck B</t>
  </si>
  <si>
    <t>A Swedish Landscape</t>
  </si>
  <si>
    <t>Etty W</t>
  </si>
  <si>
    <t>Nymphs</t>
  </si>
  <si>
    <t>A Water Nymph</t>
  </si>
  <si>
    <t>Evans B</t>
  </si>
  <si>
    <t>A River Scene, With Rainbow, And A Landscape With A Storm</t>
  </si>
  <si>
    <t>Fantin</t>
  </si>
  <si>
    <t>White Roses On A Table</t>
  </si>
  <si>
    <t>Mag of Art Jan. 1882</t>
  </si>
  <si>
    <t>Yellow Roses</t>
  </si>
  <si>
    <t>Asters</t>
  </si>
  <si>
    <t>White Roses</t>
  </si>
  <si>
    <t>Christie's sale 1875 ?</t>
  </si>
  <si>
    <t>London Daily News Mar 1875 p. 2</t>
  </si>
  <si>
    <t>Tea Roses</t>
  </si>
  <si>
    <t>Head Of A Lady</t>
  </si>
  <si>
    <t>Chrysanthemums</t>
  </si>
  <si>
    <t>Examiner Nov 20th 1875 p. 1313, MoA Jan 1882 p. 7</t>
  </si>
  <si>
    <t>Dahlias</t>
  </si>
  <si>
    <t>Athenaeum Nov 1873 p. 601</t>
  </si>
  <si>
    <t>Pansies</t>
  </si>
  <si>
    <t>Fruit And Flowers</t>
  </si>
  <si>
    <t>Flowers In A Vase</t>
  </si>
  <si>
    <t>Peonies</t>
  </si>
  <si>
    <t>Roses In A Glass</t>
  </si>
  <si>
    <t>SOFA 1872</t>
  </si>
  <si>
    <t xml:space="preserve">Fantin </t>
  </si>
  <si>
    <t>A Vase Of Flowers</t>
  </si>
  <si>
    <t>Fath R</t>
  </si>
  <si>
    <t>Filosa G</t>
  </si>
  <si>
    <t>Fisher M</t>
  </si>
  <si>
    <t>A Landscape With Cattle</t>
  </si>
  <si>
    <t>Fitzgerald JE</t>
  </si>
  <si>
    <t>The Rehearsal</t>
  </si>
  <si>
    <t>Fortuny</t>
  </si>
  <si>
    <t>Arab Veillant Le Corpos De Son Ami</t>
  </si>
  <si>
    <t>etch</t>
  </si>
  <si>
    <t>Kabyle Mort</t>
  </si>
  <si>
    <t>Garde De La Casbah</t>
  </si>
  <si>
    <t>Familie Marocaine</t>
  </si>
  <si>
    <t>Galland EV</t>
  </si>
  <si>
    <t>The Ladybird</t>
  </si>
  <si>
    <t>Gassies G</t>
  </si>
  <si>
    <t>Village Scenes</t>
  </si>
  <si>
    <t>Gee Horace</t>
  </si>
  <si>
    <t>On The Thames, Chelsea</t>
  </si>
  <si>
    <t>Gegerfelt W de</t>
  </si>
  <si>
    <t>Winter In Holland</t>
  </si>
  <si>
    <t>A Harbour Scene, Low Tide</t>
  </si>
  <si>
    <t>Gerome JL</t>
  </si>
  <si>
    <t>L'Aimee</t>
  </si>
  <si>
    <t>Alcibiade Chez Aspasie</t>
  </si>
  <si>
    <t>Rembrandt Dans Son Atelier</t>
  </si>
  <si>
    <t>Grecs A La Mosque</t>
  </si>
  <si>
    <t>Un Duel Apres Le Bal</t>
  </si>
  <si>
    <t xml:space="preserve">Le Muezzin </t>
  </si>
  <si>
    <t>Corps De Garde D'Arnautes</t>
  </si>
  <si>
    <t>Bain Marie</t>
  </si>
  <si>
    <t>Arnautes Jonant Au Dames</t>
  </si>
  <si>
    <t>H</t>
  </si>
  <si>
    <t xml:space="preserve">Gill </t>
  </si>
  <si>
    <t>Falls Of Felta</t>
  </si>
  <si>
    <t>Gill E</t>
  </si>
  <si>
    <t>St Paul'S</t>
  </si>
  <si>
    <t>Cottage And Waterfall</t>
  </si>
  <si>
    <t>Grace AF</t>
  </si>
  <si>
    <t>Moonrise</t>
  </si>
  <si>
    <t>On The Thames</t>
  </si>
  <si>
    <t>The First Load</t>
  </si>
  <si>
    <t>Cowslips</t>
  </si>
  <si>
    <t>Hyacinths</t>
  </si>
  <si>
    <t>Amberley</t>
  </si>
  <si>
    <t>1872?</t>
  </si>
  <si>
    <t>Green C</t>
  </si>
  <si>
    <t>Old Neighbours</t>
  </si>
  <si>
    <t>Gregory EJ</t>
  </si>
  <si>
    <t xml:space="preserve">After The Ball </t>
  </si>
  <si>
    <t>Groseilliez M de</t>
  </si>
  <si>
    <t>In The Meadows</t>
  </si>
  <si>
    <t>Guillemer E</t>
  </si>
  <si>
    <t xml:space="preserve">A Landscape </t>
  </si>
  <si>
    <t>A Wood Scene</t>
  </si>
  <si>
    <t>Haag</t>
  </si>
  <si>
    <t>The Picture Book</t>
  </si>
  <si>
    <t>A Girl And Dog</t>
  </si>
  <si>
    <t>Helmick H</t>
  </si>
  <si>
    <t>Maternal Pride</t>
  </si>
  <si>
    <t>Young Pan</t>
  </si>
  <si>
    <t>Hemy CN</t>
  </si>
  <si>
    <t>Out Against The Tide</t>
  </si>
  <si>
    <t>B</t>
  </si>
  <si>
    <t>Heninzer</t>
  </si>
  <si>
    <t>The Critics</t>
  </si>
  <si>
    <t>Hill JS</t>
  </si>
  <si>
    <t>The Morass, Hampshire</t>
  </si>
  <si>
    <t>Hodgson JE</t>
  </si>
  <si>
    <t>The Messenger 1873</t>
  </si>
  <si>
    <t>Hogarth</t>
  </si>
  <si>
    <t>A Tailor's Shop</t>
  </si>
  <si>
    <t>Holl F</t>
  </si>
  <si>
    <t>Leaving Home</t>
  </si>
  <si>
    <t>MoA Jan 1882 p. 84</t>
  </si>
  <si>
    <t>The First Born</t>
  </si>
  <si>
    <t xml:space="preserve">RA 1874 </t>
  </si>
  <si>
    <t>MoA Jan 1882 p. 3</t>
  </si>
  <si>
    <t>Deserted</t>
  </si>
  <si>
    <t>The Wide Wide World</t>
  </si>
  <si>
    <t>Newgate</t>
  </si>
  <si>
    <t>The Seamstresses</t>
  </si>
  <si>
    <t>Haymaking</t>
  </si>
  <si>
    <t>Going Home</t>
  </si>
  <si>
    <t>MoA Jan 1882 p.118</t>
  </si>
  <si>
    <t>The Lord Have And The Lord Hath Taken Away'</t>
  </si>
  <si>
    <t>The Milkmaid</t>
  </si>
  <si>
    <t>RA 1872, painted 1871</t>
  </si>
  <si>
    <t>A Deserter</t>
  </si>
  <si>
    <t>Beseiged'</t>
  </si>
  <si>
    <t>The Companion</t>
  </si>
  <si>
    <t>A Fisher Boy</t>
  </si>
  <si>
    <t>A Landscape And A Cottage</t>
  </si>
  <si>
    <t>A Homestead</t>
  </si>
  <si>
    <t>213a</t>
  </si>
  <si>
    <t>A Girl With A Doll</t>
  </si>
  <si>
    <t>RA 1874</t>
  </si>
  <si>
    <t>Once Upon A Time</t>
  </si>
  <si>
    <t>Portrait Of Henry Hill</t>
  </si>
  <si>
    <t>On The Watch</t>
  </si>
  <si>
    <t>Holmes GA</t>
  </si>
  <si>
    <t>Spring</t>
  </si>
  <si>
    <t>The Pet Calf</t>
  </si>
  <si>
    <t>The Straw Yard</t>
  </si>
  <si>
    <t>Hook JC</t>
  </si>
  <si>
    <t>Friends In Rough Weather</t>
  </si>
  <si>
    <t>RA 1877</t>
  </si>
  <si>
    <t>Hopkins WH</t>
  </si>
  <si>
    <t>Gurnard'S Head Lands'S End</t>
  </si>
  <si>
    <t>Huguet V</t>
  </si>
  <si>
    <t>Israels J</t>
  </si>
  <si>
    <t>A Fisherman's Cottage</t>
  </si>
  <si>
    <t>Fisherman'S Wife And Boy</t>
  </si>
  <si>
    <t>Children With A Boat</t>
  </si>
  <si>
    <t>Japy</t>
  </si>
  <si>
    <t>Apple Blossoms</t>
  </si>
  <si>
    <t>A Woodland Scene</t>
  </si>
  <si>
    <t xml:space="preserve">Japy </t>
  </si>
  <si>
    <t>A River Scene</t>
  </si>
  <si>
    <t>Johnson CE</t>
  </si>
  <si>
    <t>The Old Home Of The McDougals, Scotland</t>
  </si>
  <si>
    <t xml:space="preserve">Johnson CE </t>
  </si>
  <si>
    <t>The Last Of The Spanish Armada</t>
  </si>
  <si>
    <t>Kennedy ES</t>
  </si>
  <si>
    <t>The Mistletoe Bough</t>
  </si>
  <si>
    <t>Knight J</t>
  </si>
  <si>
    <t>Quarter Day</t>
  </si>
  <si>
    <t>214a</t>
  </si>
  <si>
    <t>A River Scene With Anglers</t>
  </si>
  <si>
    <t>236a</t>
  </si>
  <si>
    <t>Knight JWB</t>
  </si>
  <si>
    <t>A Northern Ivied Home, Coniston</t>
  </si>
  <si>
    <t xml:space="preserve">Kreyder </t>
  </si>
  <si>
    <t>Grapes And Raspberries</t>
  </si>
  <si>
    <t>Lambert Clem</t>
  </si>
  <si>
    <t>The Ford</t>
  </si>
  <si>
    <t>Landelle Ch</t>
  </si>
  <si>
    <t>A Bacchante</t>
  </si>
  <si>
    <t>Le Blant J</t>
  </si>
  <si>
    <t>The Recruiting Serjeant</t>
  </si>
  <si>
    <t>Lee FR</t>
  </si>
  <si>
    <t>The Torrent</t>
  </si>
  <si>
    <t>Legrand, Rene</t>
  </si>
  <si>
    <t>Refreshments</t>
  </si>
  <si>
    <t>Lepic Vecomte</t>
  </si>
  <si>
    <t>Etching Of Dogs</t>
  </si>
  <si>
    <t xml:space="preserve">Leslie CD </t>
  </si>
  <si>
    <t>Our Village</t>
  </si>
  <si>
    <t>MoA Jan 1882 p.80</t>
  </si>
  <si>
    <t>Carnations And Corn</t>
  </si>
  <si>
    <t>Lessore Emil</t>
  </si>
  <si>
    <t>Children In A Landscape</t>
  </si>
  <si>
    <t>Turkish Figures At A Door</t>
  </si>
  <si>
    <t>Feeding The Ducks</t>
  </si>
  <si>
    <t>Children With A Dog</t>
  </si>
  <si>
    <t>Children At A Cottage Door</t>
  </si>
  <si>
    <t>Figures And Cupids</t>
  </si>
  <si>
    <t>Children At The Cottage Door And The Companion</t>
  </si>
  <si>
    <t>Children And Ducks And Children</t>
  </si>
  <si>
    <t>Blowing Bubbles And A Girl Seated</t>
  </si>
  <si>
    <t>Figures In A Garden And Children With Rabbits</t>
  </si>
  <si>
    <t>Children With A Goat And The Woodgatherer</t>
  </si>
  <si>
    <t>Children With A Goat, The Companion</t>
  </si>
  <si>
    <t>Children Under A Tree</t>
  </si>
  <si>
    <t>A Nymph</t>
  </si>
  <si>
    <t>A Nymph And Cupids, A Child And A Dog</t>
  </si>
  <si>
    <t>Sailing The Boat</t>
  </si>
  <si>
    <t>Children At A Stile</t>
  </si>
  <si>
    <t>Figures In A Landscape</t>
  </si>
  <si>
    <t>128a</t>
  </si>
  <si>
    <t>Lessore Jules</t>
  </si>
  <si>
    <t>Santa Maria And S. Giovanni E Paolo</t>
  </si>
  <si>
    <t xml:space="preserve">View Of Old Churches </t>
  </si>
  <si>
    <t>Views In A French Town</t>
  </si>
  <si>
    <t>Harbour Scenes</t>
  </si>
  <si>
    <t>Views In A Norman Town</t>
  </si>
  <si>
    <t>A View In A French Town And A Harbour Scene</t>
  </si>
  <si>
    <t>A Village Scene And An Old Cottage</t>
  </si>
  <si>
    <t>Honfleur</t>
  </si>
  <si>
    <t>Rouen</t>
  </si>
  <si>
    <t>Views In Venice</t>
  </si>
  <si>
    <t>The Rialto And A View In Venice</t>
  </si>
  <si>
    <t>French Harbour Scenes</t>
  </si>
  <si>
    <t>French River Scenes</t>
  </si>
  <si>
    <t>Views On The Thames</t>
  </si>
  <si>
    <t>Views Of Old Country Churches</t>
  </si>
  <si>
    <t>Shoreham And A Landscape</t>
  </si>
  <si>
    <t>Shoreham And A French Coast Scene</t>
  </si>
  <si>
    <t>Landscapes And Cottages</t>
  </si>
  <si>
    <t>A Harbour Scene And A River Scene</t>
  </si>
  <si>
    <t>The Colleone Monument And The Entrance To A Cathedral</t>
  </si>
  <si>
    <t>A Village Scene, A Landscape</t>
  </si>
  <si>
    <t>Views In Rouen</t>
  </si>
  <si>
    <t>Boston Bay</t>
  </si>
  <si>
    <t>A Norman Cathedral, Harbour Scene</t>
  </si>
  <si>
    <t>Venice</t>
  </si>
  <si>
    <t>Interior Of A Cobbler'S Shop</t>
  </si>
  <si>
    <t>A Roman Arch</t>
  </si>
  <si>
    <t>River Scene With Boats</t>
  </si>
  <si>
    <t>A French River Scene, A Village Scene</t>
  </si>
  <si>
    <t>A River Scene With Barge, A Cathedral Porch</t>
  </si>
  <si>
    <t>Lessore J</t>
  </si>
  <si>
    <t>Steyning, Sussex</t>
  </si>
  <si>
    <t>Near Beeding, Sussex</t>
  </si>
  <si>
    <t>Dieppe</t>
  </si>
  <si>
    <t>Bramber</t>
  </si>
  <si>
    <t>Low Tide, Shoreham Harbour</t>
  </si>
  <si>
    <t>Old Shoreham Sussex</t>
  </si>
  <si>
    <t>Shoreham Harbour</t>
  </si>
  <si>
    <t>Lewis CJ</t>
  </si>
  <si>
    <t>Hay Making</t>
  </si>
  <si>
    <t>L'Hermitte L</t>
  </si>
  <si>
    <t>Study Of A Head</t>
  </si>
  <si>
    <t>A Street In Dauphigny</t>
  </si>
  <si>
    <t>A Pilgrimage At Kersaint, Finistere</t>
  </si>
  <si>
    <t>1875?</t>
  </si>
  <si>
    <t>Graphic May 1875 p. 14</t>
  </si>
  <si>
    <t>The Corner Of A Market Place In Brittany</t>
  </si>
  <si>
    <t>A Brittany Beggar</t>
  </si>
  <si>
    <t>Village Gossips</t>
  </si>
  <si>
    <t>Un Pardon' Brittany</t>
  </si>
  <si>
    <t>A Coast Scene, Brittany</t>
  </si>
  <si>
    <t>Poughing</t>
  </si>
  <si>
    <t>Examiner June 1872 p. 598</t>
  </si>
  <si>
    <t>The Vintage</t>
  </si>
  <si>
    <t>Lloyd T</t>
  </si>
  <si>
    <t>A Road Scene</t>
  </si>
  <si>
    <t>Landscape With Cottages And Geese</t>
  </si>
  <si>
    <t>217a</t>
  </si>
  <si>
    <t>A Road Scene With Geese</t>
  </si>
  <si>
    <t>217b</t>
  </si>
  <si>
    <t>A Landscape With Cattle On A Road</t>
  </si>
  <si>
    <t xml:space="preserve">Country Road With Shepherd And Sheep </t>
  </si>
  <si>
    <t>Lloyd Tom</t>
  </si>
  <si>
    <t>Sleeping</t>
  </si>
  <si>
    <t>66a</t>
  </si>
  <si>
    <t>Long JO</t>
  </si>
  <si>
    <t>Reaching The Sea</t>
  </si>
  <si>
    <t>Ludovici</t>
  </si>
  <si>
    <t>The Street Arabs</t>
  </si>
  <si>
    <t>Luker W</t>
  </si>
  <si>
    <t>The Keeper'S Path</t>
  </si>
  <si>
    <t>The Dappled Herd Come Down To Drink</t>
  </si>
  <si>
    <t>On East Burnham Common</t>
  </si>
  <si>
    <t>Macallum H</t>
  </si>
  <si>
    <t>Italian River Scene</t>
  </si>
  <si>
    <t>West Coast Tidal Harbour</t>
  </si>
  <si>
    <t>MacCallum H</t>
  </si>
  <si>
    <t>A Harbour Scene With A Boy In A Boat</t>
  </si>
  <si>
    <t>Macbeth J</t>
  </si>
  <si>
    <t>On Hampstead Heath</t>
  </si>
  <si>
    <t>Macbeth RW</t>
  </si>
  <si>
    <t>A Fen Flood</t>
  </si>
  <si>
    <t xml:space="preserve">Grosvernor Gallery 1880 </t>
  </si>
  <si>
    <t>AJ June 1880 p. 188, MoA Jan 1882 p.82-3</t>
  </si>
  <si>
    <t>The Morning Drive</t>
  </si>
  <si>
    <t>The Rose Garden</t>
  </si>
  <si>
    <t>Madrazo R</t>
  </si>
  <si>
    <t>A Lady In White Dress</t>
  </si>
  <si>
    <t>Mann JHS</t>
  </si>
  <si>
    <t>French Flower Girls</t>
  </si>
  <si>
    <t>Mason G</t>
  </si>
  <si>
    <t>Blackberry Gathering</t>
  </si>
  <si>
    <t>1871pt</t>
  </si>
  <si>
    <t xml:space="preserve">RA 1871, </t>
  </si>
  <si>
    <t>AJ July 1871 p. 173, MoA Jan 1882 p. 5</t>
  </si>
  <si>
    <t>Mathon E</t>
  </si>
  <si>
    <t>A French Hamlet</t>
  </si>
  <si>
    <t>A Village On The Marne</t>
  </si>
  <si>
    <t>A Village Near Clermont</t>
  </si>
  <si>
    <t>A Coast Scene With Bathers</t>
  </si>
  <si>
    <t>A Fishing Harbour Brittany</t>
  </si>
  <si>
    <t>McTaggart W</t>
  </si>
  <si>
    <t>The Bathers</t>
  </si>
  <si>
    <t>McWhirter J</t>
  </si>
  <si>
    <t>Out In The Cold'</t>
  </si>
  <si>
    <t>Meissonier</t>
  </si>
  <si>
    <t>The Smoker</t>
  </si>
  <si>
    <t>The Card Players</t>
  </si>
  <si>
    <t>Merles H</t>
  </si>
  <si>
    <t>Portrait Of A Lady</t>
  </si>
  <si>
    <t>Mesyrigny F de</t>
  </si>
  <si>
    <t>Meyeheim R</t>
  </si>
  <si>
    <t>Changing Pasture</t>
  </si>
  <si>
    <t>Meyer FW</t>
  </si>
  <si>
    <t>Evening, On The Coast Of Holland</t>
  </si>
  <si>
    <t>Millet JP</t>
  </si>
  <si>
    <t>Le Berger</t>
  </si>
  <si>
    <t>MoA Jan 1882 p. 5</t>
  </si>
  <si>
    <t>A Wooded Coast Scene With A Statue Of Terminus</t>
  </si>
  <si>
    <t>Peasant At A Well</t>
  </si>
  <si>
    <t>In The Evening Gloom</t>
  </si>
  <si>
    <t>Mirailles F</t>
  </si>
  <si>
    <t>A Female Figure</t>
  </si>
  <si>
    <t xml:space="preserve">A Lady Seated </t>
  </si>
  <si>
    <t>A Lady Reading</t>
  </si>
  <si>
    <t>Monet C.</t>
  </si>
  <si>
    <t>Spring (Fruit Trees In Bloom)</t>
  </si>
  <si>
    <t>MoA Jan 1882 p.82</t>
  </si>
  <si>
    <t>Moore H</t>
  </si>
  <si>
    <t>Sawpit: Sunset Sussex</t>
  </si>
  <si>
    <t>A Nor' Wester On The Welsh Coast</t>
  </si>
  <si>
    <t>Against The Tide</t>
  </si>
  <si>
    <t>A French River Scene</t>
  </si>
  <si>
    <t>Midday Coast Of North Wales</t>
  </si>
  <si>
    <t>223a</t>
  </si>
  <si>
    <t>Evening Calm, Morning Grey</t>
  </si>
  <si>
    <t>Morland G</t>
  </si>
  <si>
    <t>Peasants In An Inn-Yard</t>
  </si>
  <si>
    <t>Mag of Art Jan 1882 p. 2</t>
  </si>
  <si>
    <t>Interior Of A Stable</t>
  </si>
  <si>
    <t>Charity</t>
  </si>
  <si>
    <t>Inkle And Yarico</t>
  </si>
  <si>
    <t>Morris PR</t>
  </si>
  <si>
    <t>The Sons Of The Brave', The Orphan Boys...</t>
  </si>
  <si>
    <t>RA 1880</t>
  </si>
  <si>
    <t>AJ June 1880 p. 186, Christie's Mag of Art Jan 1882 p. 3</t>
  </si>
  <si>
    <t>The Full Cry</t>
  </si>
  <si>
    <t>1870s</t>
  </si>
  <si>
    <t>The Storm</t>
  </si>
  <si>
    <t>The Reaper And The Flowers</t>
  </si>
  <si>
    <t>Grosvenor Gallery 1877</t>
  </si>
  <si>
    <t>Cradled In His Calling</t>
  </si>
  <si>
    <t>BI exhib 1864, Grosv Gall 1880</t>
  </si>
  <si>
    <t>Mag of Art Jan 1882 p.3, p.118</t>
  </si>
  <si>
    <t>The End Of The Journey</t>
  </si>
  <si>
    <t>1870?</t>
  </si>
  <si>
    <t>AJ July 1874 p.198, MoA Jan 1882 p.118</t>
  </si>
  <si>
    <t>Village Coquettes</t>
  </si>
  <si>
    <t>The Evening Walk</t>
  </si>
  <si>
    <t>Feeding Turkeys</t>
  </si>
  <si>
    <t>A Girl With Fish</t>
  </si>
  <si>
    <t>Feeding Pigeons: The House Of The Poet Murger, Fontainebleau</t>
  </si>
  <si>
    <t>Two River Scenes</t>
  </si>
  <si>
    <t>Coast Scenes</t>
  </si>
  <si>
    <t>Seven Studies Of Landscapes Near Brighton</t>
  </si>
  <si>
    <t>Studies Of Landscapes</t>
  </si>
  <si>
    <t>Studies Of Landscapes And Figures</t>
  </si>
  <si>
    <t>Sketches Of Toledo</t>
  </si>
  <si>
    <t>Studies Of French Peasants' Heads, And A Mother And Children</t>
  </si>
  <si>
    <t>Sea-Pieces</t>
  </si>
  <si>
    <t>The Foundation Stone</t>
  </si>
  <si>
    <t>A Blind Man Crossing A Stream</t>
  </si>
  <si>
    <t>Going Home From Work</t>
  </si>
  <si>
    <t>The Sledge</t>
  </si>
  <si>
    <t>Goodbye</t>
  </si>
  <si>
    <t>A Girl Driving Geese</t>
  </si>
  <si>
    <t>A Thames Flood</t>
  </si>
  <si>
    <t>The Bridal Morn</t>
  </si>
  <si>
    <t>The Bathers Disturbed</t>
  </si>
  <si>
    <t>Crossing The Stream, Watford Mill</t>
  </si>
  <si>
    <t>Riding To Hounds</t>
  </si>
  <si>
    <t>Hauling Up The Boat</t>
  </si>
  <si>
    <t>Gathering Wood</t>
  </si>
  <si>
    <t>The Sailor'S Wedding</t>
  </si>
  <si>
    <t>RA 1872 ?</t>
  </si>
  <si>
    <t>AJ Aug 1876 p. 229, MoA Jan 1882 p. 3</t>
  </si>
  <si>
    <t>The Sons Of The Brave</t>
  </si>
  <si>
    <t xml:space="preserve">The First Communion </t>
  </si>
  <si>
    <t>AJ Sept 1878 p. 178, MoA Jan 1882 p. 3</t>
  </si>
  <si>
    <t>A Highland Pastoral</t>
  </si>
  <si>
    <t>AJ June 1872, p. 152, ILNews 27th July 1872, p. 21</t>
  </si>
  <si>
    <t>The Mowers</t>
  </si>
  <si>
    <t>Michaelmas</t>
  </si>
  <si>
    <t>1870-75</t>
  </si>
  <si>
    <t>Silver Twilight</t>
  </si>
  <si>
    <t>King'S Road, Brighton Storm Of Nov 10Th 1875</t>
  </si>
  <si>
    <t>Piping Home</t>
  </si>
  <si>
    <t>Sigh No More Ladies, Ladies Sigh No More'</t>
  </si>
  <si>
    <t>1870-76</t>
  </si>
  <si>
    <t>Bathing At Fontainebleu</t>
  </si>
  <si>
    <t>1870-78</t>
  </si>
  <si>
    <t>A Squally Day</t>
  </si>
  <si>
    <t>1870-1875</t>
  </si>
  <si>
    <t xml:space="preserve">Shipbuilders </t>
  </si>
  <si>
    <t>Munthe L</t>
  </si>
  <si>
    <t>SoFA 1875</t>
  </si>
  <si>
    <t>Graphic May 1875 p. 14, MoA Jan 1882 p.116</t>
  </si>
  <si>
    <t>Nibbs RH</t>
  </si>
  <si>
    <t>The Canal Boat</t>
  </si>
  <si>
    <t>Kingston Harbour</t>
  </si>
  <si>
    <t>Nicol JW</t>
  </si>
  <si>
    <t>When A Man'S Single</t>
  </si>
  <si>
    <t>Choosing A Weapon</t>
  </si>
  <si>
    <t>Looking Up An Old Acquaintance</t>
  </si>
  <si>
    <t>Nittis de</t>
  </si>
  <si>
    <t>Avenue De L'Imperatrice</t>
  </si>
  <si>
    <t xml:space="preserve">Goupil May 1876, </t>
  </si>
  <si>
    <t>Oakes JW</t>
  </si>
  <si>
    <t>A River Scene With Boats</t>
  </si>
  <si>
    <t>O'Neill GB</t>
  </si>
  <si>
    <t>The Fresh Arrival</t>
  </si>
  <si>
    <t>Children Dancing</t>
  </si>
  <si>
    <t>Forfeits - The Companion</t>
  </si>
  <si>
    <t>Orchardson WQ</t>
  </si>
  <si>
    <t>Hamlet And The King</t>
  </si>
  <si>
    <t xml:space="preserve">RA 1874, </t>
  </si>
  <si>
    <t>AJ June 1874, MoA Jan 1882 p. 7</t>
  </si>
  <si>
    <t>Page Sebastien le</t>
  </si>
  <si>
    <t>A Farm With Girl Driving Geese</t>
  </si>
  <si>
    <t>Pettie J</t>
  </si>
  <si>
    <t xml:space="preserve">Jacobites </t>
  </si>
  <si>
    <t>RA 1875</t>
  </si>
  <si>
    <t>AJ  July 1875 p.219, MoA Jan 1882 p.7</t>
  </si>
  <si>
    <t xml:space="preserve">Scene In Hal O' The Wynd'S Smithy </t>
  </si>
  <si>
    <t>Pille H</t>
  </si>
  <si>
    <t>AJ Aug p. 245</t>
  </si>
  <si>
    <t>The Proclamation, Brittany</t>
  </si>
  <si>
    <t>Poelemburg</t>
  </si>
  <si>
    <t>Bacchanalian Boys Dancing</t>
  </si>
  <si>
    <t>Poole PF</t>
  </si>
  <si>
    <t>Gone Out For The Night</t>
  </si>
  <si>
    <t>AJ Dec 1876 p. 371, MoA Jan 1882 p.118</t>
  </si>
  <si>
    <t>A Swiss Valley And A Coast Scene</t>
  </si>
  <si>
    <t>A Coast Scene And A Lake Scene</t>
  </si>
  <si>
    <t>A Lake Scene And A River Scene</t>
  </si>
  <si>
    <t xml:space="preserve">At The Well </t>
  </si>
  <si>
    <t>Teasing The Raven</t>
  </si>
  <si>
    <t>Oberon And Titania</t>
  </si>
  <si>
    <t>Bathers</t>
  </si>
  <si>
    <t>Cockle Gatherers 1873</t>
  </si>
  <si>
    <t xml:space="preserve">Entrance To The Cave Of Mammon </t>
  </si>
  <si>
    <t>RA 1875 1884 Burl Ho</t>
  </si>
  <si>
    <t>MoA Jan 1882 p.83-84</t>
  </si>
  <si>
    <t>Langherne</t>
  </si>
  <si>
    <t xml:space="preserve">Snowdon </t>
  </si>
  <si>
    <t>Mountain Scenery</t>
  </si>
  <si>
    <t>Cloud Study</t>
  </si>
  <si>
    <t>Isle Of Skye</t>
  </si>
  <si>
    <t>A Girl Of Capri</t>
  </si>
  <si>
    <t>A Phanton Hunter From Decameron</t>
  </si>
  <si>
    <t>On Th Elook Out</t>
  </si>
  <si>
    <t>Conway Castle</t>
  </si>
  <si>
    <t>Solitude</t>
  </si>
  <si>
    <t>Stormy</t>
  </si>
  <si>
    <t xml:space="preserve">Near Oban </t>
  </si>
  <si>
    <t>A View In Ireland</t>
  </si>
  <si>
    <t xml:space="preserve">Goats </t>
  </si>
  <si>
    <t>The Shrimpers</t>
  </si>
  <si>
    <t>Switzerland</t>
  </si>
  <si>
    <t>St Maloes</t>
  </si>
  <si>
    <t>The Arreton Mail - Isle Of Wight</t>
  </si>
  <si>
    <t>A Venerable Turk</t>
  </si>
  <si>
    <t>Broadstairs</t>
  </si>
  <si>
    <t>Near Dieppe</t>
  </si>
  <si>
    <t>Near Bedgelert</t>
  </si>
  <si>
    <t>Price FG</t>
  </si>
  <si>
    <t>Tuning Up</t>
  </si>
  <si>
    <t>1863 ?</t>
  </si>
  <si>
    <t>Soc of Brit Artists 1863</t>
  </si>
  <si>
    <t>AJ May 1863 p.94</t>
  </si>
  <si>
    <t>Prinsep Val</t>
  </si>
  <si>
    <t>The Flight Of Jane Shore</t>
  </si>
  <si>
    <t>1865 ?</t>
  </si>
  <si>
    <t>RA 1865</t>
  </si>
  <si>
    <t>AJ June 1865, p.166. MoA Jan 1882 p.80</t>
  </si>
  <si>
    <t>Rasmussen JE Carl</t>
  </si>
  <si>
    <t>Father And Son At Sea</t>
  </si>
  <si>
    <t>Renard E</t>
  </si>
  <si>
    <t>Resting</t>
  </si>
  <si>
    <t>Coming Through The Wood</t>
  </si>
  <si>
    <t xml:space="preserve">Rossano </t>
  </si>
  <si>
    <t>Breaking Ice</t>
  </si>
  <si>
    <t>Rossi AM</t>
  </si>
  <si>
    <t>Past And Present</t>
  </si>
  <si>
    <t>Rousseau Th</t>
  </si>
  <si>
    <t>A Landscape</t>
  </si>
  <si>
    <t>Morning And Evening</t>
  </si>
  <si>
    <t>Scholderer O</t>
  </si>
  <si>
    <t>Dead Hare And Wild Duck</t>
  </si>
  <si>
    <t>Dead Pheasants</t>
  </si>
  <si>
    <t>Dead Partridges</t>
  </si>
  <si>
    <t>Shayer W</t>
  </si>
  <si>
    <t>Landscape With Gypsies</t>
  </si>
  <si>
    <t>Stevenson RAM</t>
  </si>
  <si>
    <t>Stocks A</t>
  </si>
  <si>
    <t>Home From Sea</t>
  </si>
  <si>
    <t>The Tired Boy</t>
  </si>
  <si>
    <t>Stroebel</t>
  </si>
  <si>
    <t>Interior With Figures</t>
  </si>
  <si>
    <t>Strudwick JM</t>
  </si>
  <si>
    <t>Love And Time</t>
  </si>
  <si>
    <t>Peona (Poena ?)</t>
  </si>
  <si>
    <t>Isabella</t>
  </si>
  <si>
    <t>Passing Days</t>
  </si>
  <si>
    <t>Love'S Music</t>
  </si>
  <si>
    <t>Topham FWW</t>
  </si>
  <si>
    <t>Gathering Mulberry Leaves</t>
  </si>
  <si>
    <t>Traies W</t>
  </si>
  <si>
    <t>The River Calm</t>
  </si>
  <si>
    <t>Varley J</t>
  </si>
  <si>
    <t>A River Scene With Bridge</t>
  </si>
  <si>
    <t>A River Scene With Church</t>
  </si>
  <si>
    <t>Venier E</t>
  </si>
  <si>
    <t>Veyrassat J</t>
  </si>
  <si>
    <t>A Landscape With A Mule And Figures</t>
  </si>
  <si>
    <t>Veyrassat</t>
  </si>
  <si>
    <t>Donkey</t>
  </si>
  <si>
    <t>Btn Aug 1872</t>
  </si>
  <si>
    <t>Vollon A</t>
  </si>
  <si>
    <t>A View In Paris</t>
  </si>
  <si>
    <t>Vollon L</t>
  </si>
  <si>
    <t>A Windmill And Figures</t>
  </si>
  <si>
    <t>A Woody Landscape</t>
  </si>
  <si>
    <t>A Coast Scene With Boats</t>
  </si>
  <si>
    <t>Wainwright TF</t>
  </si>
  <si>
    <t>Powderham Park, Devonshire</t>
  </si>
  <si>
    <t>Walker F</t>
  </si>
  <si>
    <t>RA 1875,  New Bond Street 1876</t>
  </si>
  <si>
    <t>A Lady In A Garden</t>
  </si>
  <si>
    <t>Walker, F</t>
  </si>
  <si>
    <t xml:space="preserve">The Old Gate </t>
  </si>
  <si>
    <t>artist's sale</t>
  </si>
  <si>
    <t>Walters GS</t>
  </si>
  <si>
    <t>Toilers Of The Sea</t>
  </si>
  <si>
    <t>AJ July 1871, p. 178, MoA Jan 1882 p. 3</t>
  </si>
  <si>
    <t>Walton F</t>
  </si>
  <si>
    <t>On The Coast Ilfracombe</t>
  </si>
  <si>
    <t>A Landscape With Cottages, Cattle In A Stream</t>
  </si>
  <si>
    <t>Harvest Field</t>
  </si>
  <si>
    <t>Landscape With Farm Buildings</t>
  </si>
  <si>
    <t>Landscape With Cattle In A Stream</t>
  </si>
  <si>
    <t>Waterlow EA</t>
  </si>
  <si>
    <t>Outsiders</t>
  </si>
  <si>
    <t>The Moorland Farm</t>
  </si>
  <si>
    <t>Road North Wales</t>
  </si>
  <si>
    <t>Landscape With Rush Gatherers</t>
  </si>
  <si>
    <t>Webb James</t>
  </si>
  <si>
    <t>C</t>
  </si>
  <si>
    <t>Weekes W</t>
  </si>
  <si>
    <t>The Comforts Of A Cottage Home</t>
  </si>
  <si>
    <t>J</t>
  </si>
  <si>
    <t>Move Off !'</t>
  </si>
  <si>
    <t>Wehnert EH</t>
  </si>
  <si>
    <t>Wellcontent, Malcontent</t>
  </si>
  <si>
    <t>Weir Harrison</t>
  </si>
  <si>
    <t>A Robin</t>
  </si>
  <si>
    <t>Whistler JM</t>
  </si>
  <si>
    <t>Nocturne In Blue And Silver: Valparaiso</t>
  </si>
  <si>
    <t>1874-5bt</t>
  </si>
  <si>
    <t>Female Figures</t>
  </si>
  <si>
    <t>The Archway Of A Bridge</t>
  </si>
  <si>
    <t>A Grey Note</t>
  </si>
  <si>
    <t>Willis HB</t>
  </si>
  <si>
    <t>Cattle In A Landscape</t>
  </si>
  <si>
    <t>Wunnenburg C</t>
  </si>
  <si>
    <t>In The Sculpture Gallery</t>
  </si>
  <si>
    <t>Feeding The Pigeons</t>
  </si>
  <si>
    <t>A Lady With Azaleas In The Garden</t>
  </si>
  <si>
    <t>The Confessional</t>
  </si>
  <si>
    <t xml:space="preserve">Wyllie CW </t>
  </si>
  <si>
    <t>Coast Scene With Boars</t>
  </si>
  <si>
    <t xml:space="preserve">Wyllie WL </t>
  </si>
  <si>
    <t>Sardanapalus After Delacroix</t>
  </si>
  <si>
    <t>3a</t>
  </si>
  <si>
    <t>A Grey Morning After Alma Tadema</t>
  </si>
  <si>
    <t>Etching Of Pictures</t>
  </si>
  <si>
    <t>50 in 7 frames</t>
  </si>
  <si>
    <t>Carved Wood Frame</t>
  </si>
  <si>
    <t>SCULPTURE</t>
  </si>
  <si>
    <t>Boehn Sir JE</t>
  </si>
  <si>
    <t>Benzoni GM</t>
  </si>
  <si>
    <t>A Veiled Vestal</t>
  </si>
  <si>
    <t>Canova (after)</t>
  </si>
  <si>
    <t>Cupid and Psyche</t>
  </si>
  <si>
    <t>Miller FH</t>
  </si>
  <si>
    <t>A Bust of a Girl in a Cap</t>
  </si>
  <si>
    <t>Smith S</t>
  </si>
  <si>
    <t xml:space="preserve">Hebe </t>
  </si>
  <si>
    <t>Spence BE</t>
  </si>
  <si>
    <t>The Favorite</t>
  </si>
  <si>
    <t>Stephens EB</t>
  </si>
  <si>
    <t>Ophelia</t>
  </si>
  <si>
    <t>Lady Godiva</t>
  </si>
  <si>
    <t>Zingari</t>
  </si>
  <si>
    <t>The Wrestler</t>
  </si>
  <si>
    <t>A Bust of a Gentleman</t>
  </si>
  <si>
    <t>Dalou</t>
  </si>
  <si>
    <t>Une Boulognaise, Statuette of Terra-cotta</t>
  </si>
  <si>
    <t>Dlou</t>
  </si>
  <si>
    <t>Anon</t>
  </si>
  <si>
    <t>Statuette of a Gentleman</t>
  </si>
  <si>
    <t>A Reading Girl and Dog</t>
  </si>
  <si>
    <t>Fatma, bust in terra-cotta</t>
  </si>
  <si>
    <t>HENRY HILL CHRISTIE'S SALES CATALOGUE 25th May 1889, 19th and 20th Feb 1892, 20th Feb 1893</t>
  </si>
  <si>
    <r>
      <t xml:space="preserve">APPENDIX 4. HENRY HILL COLLECTION SPREADSHEETS: </t>
    </r>
    <r>
      <rPr>
        <b/>
        <i/>
        <u/>
        <sz val="14"/>
        <color rgb="FFC00000"/>
        <rFont val="Calibri"/>
        <family val="2"/>
        <scheme val="minor"/>
      </rPr>
      <t>iii. Works per artist</t>
    </r>
  </si>
  <si>
    <t xml:space="preserve">Artist </t>
  </si>
  <si>
    <t>No</t>
  </si>
  <si>
    <t>Lessore Emile</t>
  </si>
  <si>
    <t xml:space="preserve">Bromley </t>
  </si>
  <si>
    <t>Calthrop C</t>
  </si>
  <si>
    <t>Delcroix E</t>
  </si>
  <si>
    <t>A</t>
  </si>
  <si>
    <t xml:space="preserve">Nibbs RH </t>
  </si>
  <si>
    <t>Bannatyne</t>
  </si>
  <si>
    <t>Monet Claude</t>
  </si>
  <si>
    <t xml:space="preserve">E </t>
  </si>
  <si>
    <t>No of pictures</t>
  </si>
  <si>
    <t>No of artists</t>
  </si>
  <si>
    <t>F</t>
  </si>
  <si>
    <t>K</t>
  </si>
  <si>
    <t>D</t>
  </si>
  <si>
    <t>NATIONALITY</t>
  </si>
  <si>
    <t>SOCIETY MEMBERSHIP</t>
  </si>
  <si>
    <t>RA</t>
  </si>
  <si>
    <t>ARA</t>
  </si>
  <si>
    <t>RWS</t>
  </si>
  <si>
    <t>RBA</t>
  </si>
  <si>
    <t>RI</t>
  </si>
  <si>
    <t>RSA</t>
  </si>
  <si>
    <t>RSW</t>
  </si>
  <si>
    <t>ARWS</t>
  </si>
  <si>
    <r>
      <t xml:space="preserve">APPENDIX 4. HENRY HILL COLLECTION SPREADSHEETS: </t>
    </r>
    <r>
      <rPr>
        <b/>
        <i/>
        <u/>
        <sz val="14"/>
        <color rgb="FFC00000"/>
        <rFont val="Calibri"/>
        <family val="2"/>
        <scheme val="minor"/>
      </rPr>
      <t>iv. Price realised at Christie's sales</t>
    </r>
  </si>
  <si>
    <t>Title</t>
  </si>
  <si>
    <t>£</t>
  </si>
  <si>
    <t>A Fisherman'S Cottage</t>
  </si>
  <si>
    <t>Peona</t>
  </si>
  <si>
    <t>Ploughing In The Land Of The Pharohs</t>
  </si>
  <si>
    <t>The Old Home Of The Mcdougals, Scotland</t>
  </si>
  <si>
    <t>A River Scene With Boars</t>
  </si>
  <si>
    <t>A Reading Girl And Dog</t>
  </si>
  <si>
    <t>Chrysanthmums</t>
  </si>
  <si>
    <t>A Pilgramage At Kersaint, Finistere</t>
  </si>
  <si>
    <t>A Landscpae With Cottages</t>
  </si>
  <si>
    <t>A Tailor'S Shop</t>
  </si>
  <si>
    <t>A Lanscape With Windmill</t>
  </si>
  <si>
    <t>A Bust Of A Girl In A Cap</t>
  </si>
  <si>
    <t>The Fountain, Chmps Elysee</t>
  </si>
  <si>
    <t>Statuette Of A Gentleman</t>
  </si>
  <si>
    <t>Une Boulognaise, Statuette Of Terra-Cotta</t>
  </si>
  <si>
    <t>In Thebois De Bologne</t>
  </si>
  <si>
    <t>Fatma Bust In Terra-Cotta</t>
  </si>
  <si>
    <t>A Grey Morning Fter Alma Tadema</t>
  </si>
  <si>
    <t>The Farewell</t>
  </si>
  <si>
    <t>A Bust Of A Gentleman</t>
  </si>
  <si>
    <t>Average price of works sold 1889</t>
  </si>
  <si>
    <r>
      <t>APPENDIX 4. HENRY HILL COLLECTION SPREADSHEETS:</t>
    </r>
    <r>
      <rPr>
        <b/>
        <i/>
        <u/>
        <sz val="14"/>
        <color rgb="FFC00000"/>
        <rFont val="Calibri"/>
        <family val="2"/>
        <scheme val="minor"/>
      </rPr>
      <t xml:space="preserve"> v. Size of pictures </t>
    </r>
  </si>
  <si>
    <t>h ins</t>
  </si>
  <si>
    <t>w ins</t>
  </si>
  <si>
    <t>Area</t>
  </si>
  <si>
    <t>h cms</t>
  </si>
  <si>
    <t>w cms</t>
  </si>
  <si>
    <t>Maitre De Ballet [The Dance Class]</t>
  </si>
  <si>
    <t>A Rehearsal[The Rehearsal Of The Ballet Onstage]</t>
  </si>
  <si>
    <t>Moonrise: October Evening</t>
  </si>
  <si>
    <t>Jacobites 1745</t>
  </si>
  <si>
    <t>A Rehearsal [The Dance Class]</t>
  </si>
  <si>
    <t>Ballet Girls [Two Dancers On A Stage]</t>
  </si>
  <si>
    <t>A Rehearsal [The Dance Rehearsal]</t>
  </si>
  <si>
    <t>A 'Pas De Deux'[The Dance Class]</t>
  </si>
  <si>
    <r>
      <t>APPENDIX 4. HENRY HILL COLLECTION SPREADSHEETS: vi. Alphabetical summary of buyers of works for sale at  Christie's in 1889, 1892, 1893</t>
    </r>
    <r>
      <rPr>
        <b/>
        <u/>
        <sz val="14"/>
        <color rgb="FFC00000"/>
        <rFont val="Calibri"/>
        <family val="2"/>
        <scheme val="minor"/>
      </rPr>
      <t xml:space="preserve"> </t>
    </r>
  </si>
  <si>
    <t>HENRY HILL CHRISTIE'S SALES CATALOGUE 25th May 1892</t>
  </si>
  <si>
    <t>Who bought</t>
  </si>
  <si>
    <t>Abel</t>
  </si>
  <si>
    <t xml:space="preserve">Agnew </t>
  </si>
  <si>
    <t>Baker</t>
  </si>
  <si>
    <t xml:space="preserve">Baker </t>
  </si>
  <si>
    <t>Bauduin</t>
  </si>
  <si>
    <t>Beauchamp</t>
  </si>
  <si>
    <t>Bicknell</t>
  </si>
  <si>
    <t>Bond</t>
  </si>
  <si>
    <t>Boussod</t>
  </si>
  <si>
    <t>Bowden</t>
  </si>
  <si>
    <t>Bower</t>
  </si>
  <si>
    <t>Buck &amp; Reid</t>
  </si>
  <si>
    <t>Bullock</t>
  </si>
  <si>
    <t>Burgess</t>
  </si>
  <si>
    <t>Butler</t>
  </si>
  <si>
    <t>Clarke</t>
  </si>
  <si>
    <t>Clifford</t>
  </si>
  <si>
    <t>Cohen</t>
  </si>
  <si>
    <t>Collard</t>
  </si>
  <si>
    <t xml:space="preserve">Collard </t>
  </si>
  <si>
    <t>Collie</t>
  </si>
  <si>
    <t>Colnaghi</t>
  </si>
  <si>
    <t>Davies</t>
  </si>
  <si>
    <t>Dowdeswell</t>
  </si>
  <si>
    <t>Eyles</t>
  </si>
  <si>
    <t>Fletcher</t>
  </si>
  <si>
    <t>Gaston</t>
  </si>
  <si>
    <t>Gooden</t>
  </si>
  <si>
    <t>Goupil</t>
  </si>
  <si>
    <t>Green</t>
  </si>
  <si>
    <t>Griling ?</t>
  </si>
  <si>
    <t>Hawley</t>
  </si>
  <si>
    <t>Heppenstall ?</t>
  </si>
  <si>
    <t>HIll</t>
  </si>
  <si>
    <t>Hoblyn</t>
  </si>
  <si>
    <t>Ionides</t>
  </si>
  <si>
    <t>Isaac</t>
  </si>
  <si>
    <t>Jennens</t>
  </si>
  <si>
    <t>Joy</t>
  </si>
  <si>
    <t>Kennedy</t>
  </si>
  <si>
    <t>Kesterton</t>
  </si>
  <si>
    <t>King</t>
  </si>
  <si>
    <t>Kitchen ??</t>
  </si>
  <si>
    <t>Koekkoek</t>
  </si>
  <si>
    <t>Lazarus</t>
  </si>
  <si>
    <t>Cupid And Psyche</t>
  </si>
  <si>
    <t>Lebeque ??</t>
  </si>
  <si>
    <t>Leggatt</t>
  </si>
  <si>
    <t>Leighton</t>
  </si>
  <si>
    <t>Long</t>
  </si>
  <si>
    <t>Boehm Sir JE</t>
  </si>
  <si>
    <t>Lowther</t>
  </si>
  <si>
    <t>Marcus</t>
  </si>
  <si>
    <t>Fatma, Bust In Terra-Cotta</t>
  </si>
  <si>
    <t xml:space="preserve">Matthews </t>
  </si>
  <si>
    <t>McLachlan</t>
  </si>
  <si>
    <t>McLean</t>
  </si>
  <si>
    <t>Mendoza</t>
  </si>
  <si>
    <t>Mesill</t>
  </si>
  <si>
    <t>Mesill ?</t>
  </si>
  <si>
    <t>Montaignac</t>
  </si>
  <si>
    <t xml:space="preserve">Morris </t>
  </si>
  <si>
    <t>Paroissien ??</t>
  </si>
  <si>
    <t>Parsons</t>
  </si>
  <si>
    <t>Pease ??</t>
  </si>
  <si>
    <t>Permain</t>
  </si>
  <si>
    <t xml:space="preserve">Polak </t>
  </si>
  <si>
    <t>Powell</t>
  </si>
  <si>
    <t>Price</t>
  </si>
  <si>
    <t>Primrose</t>
  </si>
  <si>
    <t>Radclyffe</t>
  </si>
  <si>
    <t>Ralli ?</t>
  </si>
  <si>
    <t>Reid</t>
  </si>
  <si>
    <t>Richards</t>
  </si>
  <si>
    <t xml:space="preserve">Richardson </t>
  </si>
  <si>
    <t>Robertson</t>
  </si>
  <si>
    <t>Samuda ?</t>
  </si>
  <si>
    <t>Samuel</t>
  </si>
  <si>
    <t>Searle</t>
  </si>
  <si>
    <t>226a</t>
  </si>
  <si>
    <t>Wyllie WL</t>
  </si>
  <si>
    <t>Shepherd</t>
  </si>
  <si>
    <t>Siddert ?</t>
  </si>
  <si>
    <t>Silver</t>
  </si>
  <si>
    <t>Skinner</t>
  </si>
  <si>
    <t xml:space="preserve">Sleep </t>
  </si>
  <si>
    <t>Smith</t>
  </si>
  <si>
    <t>Stainton</t>
  </si>
  <si>
    <t>Stanfield</t>
  </si>
  <si>
    <t>Stannage</t>
  </si>
  <si>
    <t>Strellitske</t>
  </si>
  <si>
    <t xml:space="preserve">Tooth </t>
  </si>
  <si>
    <t>Torr</t>
  </si>
  <si>
    <t>Tyane ??</t>
  </si>
  <si>
    <t>Vaccans ??</t>
  </si>
  <si>
    <t>Van Raalle ?</t>
  </si>
  <si>
    <t>Vokins</t>
  </si>
  <si>
    <t>Wagzell</t>
  </si>
  <si>
    <t>Wallis</t>
  </si>
  <si>
    <t>Boulogn Sands</t>
  </si>
  <si>
    <t>Wheeler</t>
  </si>
  <si>
    <t>White</t>
  </si>
  <si>
    <t>Williams</t>
  </si>
  <si>
    <t>Wisselinghi ??</t>
  </si>
  <si>
    <t>Wroe</t>
  </si>
  <si>
    <t>Wyatt</t>
  </si>
  <si>
    <t>Wyatts</t>
  </si>
  <si>
    <t>z*ewend ??</t>
  </si>
  <si>
    <t>z??</t>
  </si>
  <si>
    <t>zJ. A. P***?</t>
  </si>
  <si>
    <t>zJ. A. Socily ??</t>
  </si>
  <si>
    <t>zNoseday ??</t>
  </si>
  <si>
    <t>zS******??</t>
  </si>
  <si>
    <r>
      <rPr>
        <b/>
        <u/>
        <sz val="14"/>
        <color rgb="FFC00000"/>
        <rFont val="Calibri"/>
        <family val="2"/>
        <scheme val="minor"/>
      </rPr>
      <t xml:space="preserve">APPENDIX 4. HENRY HILL COLLECTION SPREADSHEETS: </t>
    </r>
    <r>
      <rPr>
        <b/>
        <i/>
        <u/>
        <sz val="14"/>
        <color rgb="FFC00000"/>
        <rFont val="Calibri"/>
        <family val="2"/>
        <scheme val="minor"/>
      </rPr>
      <t xml:space="preserve">vii. Summary of works for sale at  Christie's in 1889, 1892, 1893 </t>
    </r>
  </si>
  <si>
    <t>Date</t>
  </si>
  <si>
    <t>Exhib</t>
  </si>
  <si>
    <t>Where</t>
  </si>
  <si>
    <t>l ins</t>
  </si>
  <si>
    <t>Sold to</t>
  </si>
  <si>
    <t>Interior with a child</t>
  </si>
  <si>
    <t>Dog, cat and Pigeons</t>
  </si>
  <si>
    <t>Village in Picardie</t>
  </si>
  <si>
    <t>A dairy maid</t>
  </si>
  <si>
    <t>A forge</t>
  </si>
  <si>
    <t>Evening, on the coast of Holland</t>
  </si>
  <si>
    <t>Changing pasture</t>
  </si>
  <si>
    <t>Father and son at sea</t>
  </si>
  <si>
    <t>A landscape</t>
  </si>
  <si>
    <t>Morning and evening</t>
  </si>
  <si>
    <t>Past and present</t>
  </si>
  <si>
    <t>Interior with figures</t>
  </si>
  <si>
    <t>A landscape with a mule and figures</t>
  </si>
  <si>
    <t>A view in Paris</t>
  </si>
  <si>
    <t>In the sculpture gallery</t>
  </si>
  <si>
    <t>Feeding the pigeons</t>
  </si>
  <si>
    <t>A lady with azaleas in the garden</t>
  </si>
  <si>
    <t>A vase of flowers</t>
  </si>
  <si>
    <t xml:space="preserve">The quarrel and reconciliation </t>
  </si>
  <si>
    <t>A 'pas de deux'[The Dance Class]</t>
  </si>
  <si>
    <t>Maitre de Ballet [The Dance Class]</t>
  </si>
  <si>
    <t>A rehearsal [The Dance Class]</t>
  </si>
  <si>
    <t>A rehearsal[The Rehearsal of the Ballet Onstage]</t>
  </si>
  <si>
    <t>A rehearsal [The Dance Rehearsal]</t>
  </si>
  <si>
    <t>Ballet girls [Two Dancers on a Stage]</t>
  </si>
  <si>
    <t>A woody river scene</t>
  </si>
  <si>
    <t>Upright landscapes</t>
  </si>
  <si>
    <t>A landscape with figures</t>
  </si>
  <si>
    <t>A landscape with a cow near a pool</t>
  </si>
  <si>
    <t>A figure at a stream</t>
  </si>
  <si>
    <t>Le berger</t>
  </si>
  <si>
    <t>A wooded coast scene with a statue of Terminus</t>
  </si>
  <si>
    <t>Peasant at a well</t>
  </si>
  <si>
    <t>In the evening gloom</t>
  </si>
  <si>
    <t>A fisherman's cottage</t>
  </si>
  <si>
    <t>Fisherman's wife and boy</t>
  </si>
  <si>
    <t>Children with a boat</t>
  </si>
  <si>
    <t>ENGLISH SCHOOL</t>
  </si>
  <si>
    <t>The sisters</t>
  </si>
  <si>
    <t>Thrashing corn in Syria</t>
  </si>
  <si>
    <t>Ploughing in the land of the pharohs</t>
  </si>
  <si>
    <t>The midnight ride of Deloraine</t>
  </si>
  <si>
    <t>The abduction of Isabella Vere</t>
  </si>
  <si>
    <t>The ambuscade</t>
  </si>
  <si>
    <t>Timber-clearing in Brittany</t>
  </si>
  <si>
    <t>The careless nurse</t>
  </si>
  <si>
    <t>The foundling</t>
  </si>
  <si>
    <t>Gathering roses</t>
  </si>
  <si>
    <t>The ladybird</t>
  </si>
  <si>
    <t>Moonrise: October evening</t>
  </si>
  <si>
    <t>On the Thames</t>
  </si>
  <si>
    <t>The first load</t>
  </si>
  <si>
    <t>Old neighbours</t>
  </si>
  <si>
    <t>Maternal pride</t>
  </si>
  <si>
    <t>Young pan</t>
  </si>
  <si>
    <t>Out against the tide</t>
  </si>
  <si>
    <t>The morass, Hampshire</t>
  </si>
  <si>
    <t>On the Thames, Chelsea</t>
  </si>
  <si>
    <t>A coast scene</t>
  </si>
  <si>
    <t>The pet calf</t>
  </si>
  <si>
    <t>The street arabs</t>
  </si>
  <si>
    <t>The keeper's path</t>
  </si>
  <si>
    <t>The dappled herd come down to drink</t>
  </si>
  <si>
    <t>A harbour scene with a boy in a boat</t>
  </si>
  <si>
    <t>Peasants in an inn-yard</t>
  </si>
  <si>
    <t>Interior of a stable</t>
  </si>
  <si>
    <t>When a man's single</t>
  </si>
  <si>
    <t>Choosing a weapon</t>
  </si>
  <si>
    <t>The fresh arrival</t>
  </si>
  <si>
    <t>Nocturne in Blue and Silver: Valparaiso</t>
  </si>
  <si>
    <t>A landscape with a horseman</t>
  </si>
  <si>
    <t>The farewell</t>
  </si>
  <si>
    <t>A landscape with a windmill</t>
  </si>
  <si>
    <t>The fortune teller</t>
  </si>
  <si>
    <t>The dance</t>
  </si>
  <si>
    <t>A shepherd boy</t>
  </si>
  <si>
    <t>The call to arms</t>
  </si>
  <si>
    <t>The hiding place</t>
  </si>
  <si>
    <t>Love and time</t>
  </si>
  <si>
    <t>Passing days</t>
  </si>
  <si>
    <t>Love's music</t>
  </si>
  <si>
    <t>Children dancing</t>
  </si>
  <si>
    <t>Forfeits - the companion</t>
  </si>
  <si>
    <t>A landscape with cattle</t>
  </si>
  <si>
    <t>The harvest wagon</t>
  </si>
  <si>
    <t>A dutch coast scene</t>
  </si>
  <si>
    <t>Out in the cold'</t>
  </si>
  <si>
    <t>Sawpit: sunset Sussex</t>
  </si>
  <si>
    <t>A Nor' wester on the Welsh coast</t>
  </si>
  <si>
    <t>Gone out for the night</t>
  </si>
  <si>
    <t>A river scene with boars</t>
  </si>
  <si>
    <t>The end of the day</t>
  </si>
  <si>
    <t>After sunset</t>
  </si>
  <si>
    <t>A river scene: moonlight</t>
  </si>
  <si>
    <t>A fen flood</t>
  </si>
  <si>
    <t>The sons of the brave', the orphan boys...</t>
  </si>
  <si>
    <t>The full cry</t>
  </si>
  <si>
    <t>The storm</t>
  </si>
  <si>
    <t>The reaper and the flowers</t>
  </si>
  <si>
    <t>Paris Universal</t>
  </si>
  <si>
    <t>Cradled in his calling</t>
  </si>
  <si>
    <t>The end of the journey</t>
  </si>
  <si>
    <t>Village coquettes</t>
  </si>
  <si>
    <t>The evening walk</t>
  </si>
  <si>
    <t>feeding turkeys</t>
  </si>
  <si>
    <t>A girl with fish</t>
  </si>
  <si>
    <t>Feeding pigeons: the house of the poet Murger, Fontainebleau</t>
  </si>
  <si>
    <t>The companion</t>
  </si>
  <si>
    <t>Hamlet and the King</t>
  </si>
  <si>
    <t>Friends in rough weather</t>
  </si>
  <si>
    <t>The right of way</t>
  </si>
  <si>
    <t>Leaving home</t>
  </si>
  <si>
    <t>The first born</t>
  </si>
  <si>
    <t>The wide wide world</t>
  </si>
  <si>
    <t>The seamstresses</t>
  </si>
  <si>
    <t>Going home</t>
  </si>
  <si>
    <t>The Lord have and the Lord hath taken away'</t>
  </si>
  <si>
    <t>The milkmaid</t>
  </si>
  <si>
    <t>A deserter</t>
  </si>
  <si>
    <t>A fisher boy</t>
  </si>
  <si>
    <t>A landscape and a cottage</t>
  </si>
  <si>
    <t>A homestead</t>
  </si>
  <si>
    <t>HENRY HILL CHRISTIE'S SALES CATALOGUE Feb 19 and Feb 20 1892</t>
  </si>
  <si>
    <t>WATERCOLOUR DRAWINGS</t>
  </si>
  <si>
    <t>Ardchonnel castle, Loch Awe</t>
  </si>
  <si>
    <t>The seasons</t>
  </si>
  <si>
    <t>Qui va la ?</t>
  </si>
  <si>
    <t>A monk's studio</t>
  </si>
  <si>
    <t>Frightened by geese</t>
  </si>
  <si>
    <t>Too cold for charity</t>
  </si>
  <si>
    <t>A French harbour scene</t>
  </si>
  <si>
    <t>A landscape with cottage</t>
  </si>
  <si>
    <t>A ride on the sands</t>
  </si>
  <si>
    <t>A river sche with a bridge and cows</t>
  </si>
  <si>
    <t>Crossing the heath</t>
  </si>
  <si>
    <t>Kenilworth castle</t>
  </si>
  <si>
    <t>The gate of justice, Alhambra</t>
  </si>
  <si>
    <t>Interior of San Miniator, Florence</t>
  </si>
  <si>
    <t>A river scene, with rainbow, and a landscape with a storm</t>
  </si>
  <si>
    <t>St Paul's</t>
  </si>
  <si>
    <t>Children in a landscape</t>
  </si>
  <si>
    <t>Turkish figures at a door</t>
  </si>
  <si>
    <t>Feeding the ducks</t>
  </si>
  <si>
    <t>Oback ?</t>
  </si>
  <si>
    <t>Children with a dog</t>
  </si>
  <si>
    <t>Children at a cottage door</t>
  </si>
  <si>
    <t>Figures and cupids</t>
  </si>
  <si>
    <t>Children at the cottage door and the companion</t>
  </si>
  <si>
    <t>Children and ducks and children</t>
  </si>
  <si>
    <t>Blowing bubbles and a girl seated</t>
  </si>
  <si>
    <t>Figures in a garden and children with rabbits</t>
  </si>
  <si>
    <t>Children with a goat and the woodgatherer</t>
  </si>
  <si>
    <t>Santa Maria and S. Giovanni E Paolo</t>
  </si>
  <si>
    <t xml:space="preserve">View of old churches </t>
  </si>
  <si>
    <t>Views in a French town</t>
  </si>
  <si>
    <t>Harbour scenes</t>
  </si>
  <si>
    <t>Views in a Norman town</t>
  </si>
  <si>
    <t>A view in a French town and a harbour scene</t>
  </si>
  <si>
    <t>A village scene and an old cottage</t>
  </si>
  <si>
    <t>Views in Venice</t>
  </si>
  <si>
    <t>The Rialto and a view in Venice</t>
  </si>
  <si>
    <t>French harbour scenes</t>
  </si>
  <si>
    <t>French river scenes</t>
  </si>
  <si>
    <t>Views on the Thames</t>
  </si>
  <si>
    <t>Views of old country churches</t>
  </si>
  <si>
    <t>Shoreham and a landscape</t>
  </si>
  <si>
    <t>Shoreham and a French coast scene</t>
  </si>
  <si>
    <t>Landscapes and cottages</t>
  </si>
  <si>
    <t>A harbour scene and a river scene</t>
  </si>
  <si>
    <t>The Colleone Monument and the Entrance to a Cathedral</t>
  </si>
  <si>
    <t>A village scene, a landscape</t>
  </si>
  <si>
    <t>Views in Rouen</t>
  </si>
  <si>
    <t>A Norman cathedral, harbour scene</t>
  </si>
  <si>
    <t>Interior of a cobbler's shop</t>
  </si>
  <si>
    <t>A Roman arch</t>
  </si>
  <si>
    <t>River scene with boats</t>
  </si>
  <si>
    <t>A French river scene, a village scene</t>
  </si>
  <si>
    <t>A river scene with barge, a cathedral porch</t>
  </si>
  <si>
    <t>Reaching the sea</t>
  </si>
  <si>
    <t>Italian river scene</t>
  </si>
  <si>
    <t>Against the tide</t>
  </si>
  <si>
    <t>A French river scene</t>
  </si>
  <si>
    <t>A Swiss valley and a coast scene</t>
  </si>
  <si>
    <t>A coast scene and a lake scene</t>
  </si>
  <si>
    <t>A lake scene and a river scene</t>
  </si>
  <si>
    <t>Gathering mulberry leaves</t>
  </si>
  <si>
    <t>Maclean</t>
  </si>
  <si>
    <t>A river scene with bridge</t>
  </si>
  <si>
    <t>A river scene with church</t>
  </si>
  <si>
    <t>On the coast Ilfracombe</t>
  </si>
  <si>
    <t>Wellcontent, malcontent</t>
  </si>
  <si>
    <t>A robin</t>
  </si>
  <si>
    <t>Cattle in a landscape</t>
  </si>
  <si>
    <t>Oyster boats under weigh</t>
  </si>
  <si>
    <t>A gleam of winter sunlight</t>
  </si>
  <si>
    <t>PICTURES</t>
  </si>
  <si>
    <t>Studies of landscapes</t>
  </si>
  <si>
    <t>Two river scenes</t>
  </si>
  <si>
    <t>Coast scenes</t>
  </si>
  <si>
    <t>Seven studies of landscapes near Brighton</t>
  </si>
  <si>
    <t>Mceill</t>
  </si>
  <si>
    <t>Studies of landscapes and figures</t>
  </si>
  <si>
    <t>Sketches of Toledo</t>
  </si>
  <si>
    <t>Studies of French peasants' heads, and a mother and children</t>
  </si>
  <si>
    <t>St Gilles Church, Houses at Etampes</t>
  </si>
  <si>
    <t>Outskirts of a wood, Picardy</t>
  </si>
  <si>
    <t>Canal scene, Antwerp</t>
  </si>
  <si>
    <t>A view at Abbeville, with cathedral</t>
  </si>
  <si>
    <t>Autumn sunset in the woods</t>
  </si>
  <si>
    <t>On the Seine at Paris</t>
  </si>
  <si>
    <t>The canal, St Martin Paris</t>
  </si>
  <si>
    <t>Little river, near Luine: Autumn</t>
  </si>
  <si>
    <t>A market garden, Fulham</t>
  </si>
  <si>
    <t>The church of the monastery of Meezq</t>
  </si>
  <si>
    <t>On the Seine , Paris</t>
  </si>
  <si>
    <t>A harvest field, evening</t>
  </si>
  <si>
    <t>Sowing seed</t>
  </si>
  <si>
    <t>A mill near Amiens</t>
  </si>
  <si>
    <t>Villas in the Vincennes, Wood</t>
  </si>
  <si>
    <t>Night at Charenton</t>
  </si>
  <si>
    <t>View of the Place de Chatelet</t>
  </si>
  <si>
    <t>Fine weather after rain</t>
  </si>
  <si>
    <t>A coast scene, winter</t>
  </si>
  <si>
    <t>Flower market, Place St Sulpice</t>
  </si>
  <si>
    <t>A landscape with cottages and figures</t>
  </si>
  <si>
    <t>Children with a goat, the companion</t>
  </si>
  <si>
    <t>Children under a tree</t>
  </si>
  <si>
    <t>A nymph</t>
  </si>
  <si>
    <t>A nymph and cupids, a child and a dog</t>
  </si>
  <si>
    <t>Sailing the boat</t>
  </si>
  <si>
    <t>Children at a stile</t>
  </si>
  <si>
    <t>Figures in a landscape</t>
  </si>
  <si>
    <t>A Burgundy peasant and child</t>
  </si>
  <si>
    <t>Good news for the Chuoans</t>
  </si>
  <si>
    <t>Landscape with a castle and soldiers</t>
  </si>
  <si>
    <t>A tailor's shop</t>
  </si>
  <si>
    <t>Bacchanalian boys dancing</t>
  </si>
  <si>
    <t>SECOND DAY'S SALE PICTURES</t>
  </si>
  <si>
    <t>Melodrama and pantomime</t>
  </si>
  <si>
    <t>Tragedy and comedy</t>
  </si>
  <si>
    <t>The senses</t>
  </si>
  <si>
    <t>No letter ! Seville</t>
  </si>
  <si>
    <t>A toiler of the sea</t>
  </si>
  <si>
    <t>An interior with figures</t>
  </si>
  <si>
    <t>A coast scene with cottages</t>
  </si>
  <si>
    <t>Hay field</t>
  </si>
  <si>
    <t>On the Seine</t>
  </si>
  <si>
    <t>A landscape with haystacks</t>
  </si>
  <si>
    <t>French peasants on a common</t>
  </si>
  <si>
    <t>Cottages and a garden</t>
  </si>
  <si>
    <t>A landscape with windmills</t>
  </si>
  <si>
    <t>A lanscape with windmill</t>
  </si>
  <si>
    <t>A landscpae with cottages</t>
  </si>
  <si>
    <t>View of a town by moonlight</t>
  </si>
  <si>
    <t>The fire</t>
  </si>
  <si>
    <t>A coast scene with fishermen</t>
  </si>
  <si>
    <t>Cottages by the sea</t>
  </si>
  <si>
    <t>The village church</t>
  </si>
  <si>
    <t>Windmill and cottage</t>
  </si>
  <si>
    <t>On the beach</t>
  </si>
  <si>
    <t>The stoneyard</t>
  </si>
  <si>
    <t>A windmill</t>
  </si>
  <si>
    <t>A French coast scene, evening</t>
  </si>
  <si>
    <t>A river scene with cottages</t>
  </si>
  <si>
    <t>A landscape with plough</t>
  </si>
  <si>
    <t>A stoneyard</t>
  </si>
  <si>
    <t>Columns of St Louis and Phillipe, Paris</t>
  </si>
  <si>
    <t>A country road</t>
  </si>
  <si>
    <t>A market garden, near Paris</t>
  </si>
  <si>
    <t>A windmil at Antwerp</t>
  </si>
  <si>
    <t>Windmill at Berck</t>
  </si>
  <si>
    <t>Cottages and peasant</t>
  </si>
  <si>
    <t>Morning near Boulogne</t>
  </si>
  <si>
    <t>A French village</t>
  </si>
  <si>
    <t>Place de la Concorde, Paris</t>
  </si>
  <si>
    <t>Night in the Fields</t>
  </si>
  <si>
    <t>The beach at low tide</t>
  </si>
  <si>
    <t>The old town of Abbeville</t>
  </si>
  <si>
    <t>A moorland scene</t>
  </si>
  <si>
    <t>Landscape with windmill and farm buildings</t>
  </si>
  <si>
    <t>Ruins of the old tower at Etampes</t>
  </si>
  <si>
    <t>Evening at Nogent, nr Paris</t>
  </si>
  <si>
    <t>Evening working in the fields</t>
  </si>
  <si>
    <t>Morning, a wood scene</t>
  </si>
  <si>
    <t>The village Chanille</t>
  </si>
  <si>
    <t>Pond in a village</t>
  </si>
  <si>
    <t>Street leading to the market-place Abbeville</t>
  </si>
  <si>
    <t>Farm buildings</t>
  </si>
  <si>
    <t xml:space="preserve">Boat building </t>
  </si>
  <si>
    <t>Wood gatherers</t>
  </si>
  <si>
    <t>A Dutch coast scene</t>
  </si>
  <si>
    <t>Rocky coast scene</t>
  </si>
  <si>
    <t>A rocky cave</t>
  </si>
  <si>
    <t>Returning from the wars</t>
  </si>
  <si>
    <t>Hussard en Vedette, Republique Francais 1794</t>
  </si>
  <si>
    <t>Life guards 1745</t>
  </si>
  <si>
    <t>An English homestead</t>
  </si>
  <si>
    <t xml:space="preserve">The advance and the recall </t>
  </si>
  <si>
    <t>Sunset after a storm</t>
  </si>
  <si>
    <t>Figures at a café</t>
  </si>
  <si>
    <t>Strangers in Paris</t>
  </si>
  <si>
    <t>A water nymph</t>
  </si>
  <si>
    <t>The messenger 1873</t>
  </si>
  <si>
    <t>A girl with a doll</t>
  </si>
  <si>
    <t>Quarter day</t>
  </si>
  <si>
    <t>A river scene with anglers</t>
  </si>
  <si>
    <t>The ford</t>
  </si>
  <si>
    <t>A road scene</t>
  </si>
  <si>
    <t>Landscape with cottages and geese</t>
  </si>
  <si>
    <t>A road scene with geese</t>
  </si>
  <si>
    <t>A landscape with cattle on a road</t>
  </si>
  <si>
    <t xml:space="preserve">Country road with shepherd and sheep </t>
  </si>
  <si>
    <t>West coast tidal harbour</t>
  </si>
  <si>
    <t>The morning drive</t>
  </si>
  <si>
    <t>The rose garden</t>
  </si>
  <si>
    <t>Midday coast of North Wales</t>
  </si>
  <si>
    <t>Evening calm, morning grey</t>
  </si>
  <si>
    <t>Inkle and yarico</t>
  </si>
  <si>
    <t>Coast scene with boars</t>
  </si>
  <si>
    <t>Landscape with gypsies</t>
  </si>
  <si>
    <t>A river scene</t>
  </si>
  <si>
    <t>The Moorland farm</t>
  </si>
  <si>
    <t>Landscape with rush gatherers</t>
  </si>
  <si>
    <t>A landscape with cottages, cattle in a stream</t>
  </si>
  <si>
    <t>Harvest field</t>
  </si>
  <si>
    <t>Landscape with farm buildings</t>
  </si>
  <si>
    <t>Landscape with cattle in a stream</t>
  </si>
  <si>
    <t>A northern ivied home, Coniston</t>
  </si>
  <si>
    <t>French flower girls</t>
  </si>
  <si>
    <t>The bathers</t>
  </si>
  <si>
    <t xml:space="preserve">At the well </t>
  </si>
  <si>
    <t>Teasing the raven</t>
  </si>
  <si>
    <t>Oberon and Titania</t>
  </si>
  <si>
    <t>Cockle gatherers 1873</t>
  </si>
  <si>
    <t xml:space="preserve">Entrance to the cave of Mammon </t>
  </si>
  <si>
    <t>Burlington Ho.</t>
  </si>
  <si>
    <t>Sea-pieces</t>
  </si>
  <si>
    <t>The foundation stone</t>
  </si>
  <si>
    <t>A blind man crossing a stream</t>
  </si>
  <si>
    <t>Going home from work</t>
  </si>
  <si>
    <t>The sledge</t>
  </si>
  <si>
    <t>A girl driving geese</t>
  </si>
  <si>
    <t>A Thames flood</t>
  </si>
  <si>
    <t>The bridal morn</t>
  </si>
  <si>
    <t>The bathers disturbed</t>
  </si>
  <si>
    <t>Crossing the stream, Watford mill</t>
  </si>
  <si>
    <t>Riding to hounds</t>
  </si>
  <si>
    <t>Feeding turkeys</t>
  </si>
  <si>
    <t>Hauling up the boat</t>
  </si>
  <si>
    <t>Gathering wood</t>
  </si>
  <si>
    <t>The sailor's wedding</t>
  </si>
  <si>
    <t>The sons of the brave</t>
  </si>
  <si>
    <t xml:space="preserve">The first communion </t>
  </si>
  <si>
    <t>The old home of the McDougals, Scotland</t>
  </si>
  <si>
    <t>The flight of Jane Shore</t>
  </si>
  <si>
    <t>Coming over the Downs</t>
  </si>
  <si>
    <t>Perils of the Road, 1710</t>
  </si>
  <si>
    <t xml:space="preserve">Scene in Hal O' the Wynd's Smithy </t>
  </si>
  <si>
    <t xml:space="preserve">The old gate </t>
  </si>
  <si>
    <t>statuette of a gentleman</t>
  </si>
  <si>
    <t>a reading girl and dog</t>
  </si>
  <si>
    <t>A bust of a girl in a cap</t>
  </si>
  <si>
    <t>the bathers</t>
  </si>
  <si>
    <t>A bust of a gentleman</t>
  </si>
  <si>
    <t>A veiled vestal</t>
  </si>
  <si>
    <t>The favorite</t>
  </si>
  <si>
    <t>HENRY HILL CHRISTIE'S SALES CATALOGUE 20th Feb 1893</t>
  </si>
  <si>
    <t>ENGRAVINGS</t>
  </si>
  <si>
    <t>Sardanapalus after Delacroix</t>
  </si>
  <si>
    <t>Etching of dogs</t>
  </si>
  <si>
    <t>Etching of pictures</t>
  </si>
  <si>
    <t>A grey morning fter Alma Tadema</t>
  </si>
  <si>
    <t>DRAWINGS IN THE FOLIO</t>
  </si>
  <si>
    <t>On the terrace</t>
  </si>
  <si>
    <t>Sheep in a landscape</t>
  </si>
  <si>
    <t>Village scenes</t>
  </si>
  <si>
    <t xml:space="preserve">A French village </t>
  </si>
  <si>
    <t>Female figures</t>
  </si>
  <si>
    <t>The archway of a bridge</t>
  </si>
  <si>
    <t>Boussard</t>
  </si>
  <si>
    <t>A grey note</t>
  </si>
  <si>
    <t>Study of a head</t>
  </si>
  <si>
    <t>A street in Dauphigny</t>
  </si>
  <si>
    <t>A pilgramage at Kersaint, Finistere</t>
  </si>
  <si>
    <t>The corner of a market place in Brittany</t>
  </si>
  <si>
    <t>A Brittany beggar</t>
  </si>
  <si>
    <t>Village gossips</t>
  </si>
  <si>
    <t>Un pardon' Brittany</t>
  </si>
  <si>
    <t>A coast scene, Brittany</t>
  </si>
  <si>
    <t>A lady in a garden</t>
  </si>
  <si>
    <t>In theBois de Bologne</t>
  </si>
  <si>
    <t>Going to pasture</t>
  </si>
  <si>
    <t>A landscape with cattle in a meadow</t>
  </si>
  <si>
    <t>Breton washerwomen</t>
  </si>
  <si>
    <t>Watering the cows</t>
  </si>
  <si>
    <t>A landscape with cattle and figures</t>
  </si>
  <si>
    <t>Breton peasant girls</t>
  </si>
  <si>
    <t>A landscape with peasant girl and cow</t>
  </si>
  <si>
    <t>Cottages with a shepherd and sheep</t>
  </si>
  <si>
    <t>Driving home the flock</t>
  </si>
  <si>
    <t>The recruiting serjeant</t>
  </si>
  <si>
    <t>Boulogn sands</t>
  </si>
  <si>
    <t>A Dutch canal</t>
  </si>
  <si>
    <t>A puritan soldier</t>
  </si>
  <si>
    <t>An amazon</t>
  </si>
  <si>
    <t xml:space="preserve">An eastern village </t>
  </si>
  <si>
    <t>A halt of arabs</t>
  </si>
  <si>
    <t>On the coast near Boulogne</t>
  </si>
  <si>
    <t>October in picardy</t>
  </si>
  <si>
    <t>A coast scene with sandhills</t>
  </si>
  <si>
    <t>Entrance to a village</t>
  </si>
  <si>
    <t>Etang en Picardie</t>
  </si>
  <si>
    <t>A sussex windmill</t>
  </si>
  <si>
    <t>A farm</t>
  </si>
  <si>
    <t>The edge of a wood with a village in the distance</t>
  </si>
  <si>
    <t>A river scene with a man in a punt</t>
  </si>
  <si>
    <t>A girl by a pond</t>
  </si>
  <si>
    <t>A view near Rome</t>
  </si>
  <si>
    <t>Dieppe from the Cliffe</t>
  </si>
  <si>
    <t>The wood yard</t>
  </si>
  <si>
    <t>On the march</t>
  </si>
  <si>
    <t>On the Oise</t>
  </si>
  <si>
    <t>A cornfield</t>
  </si>
  <si>
    <t>The coming storm</t>
  </si>
  <si>
    <t>An inundation, Poissy</t>
  </si>
  <si>
    <t>Landscape with a church in the distance</t>
  </si>
  <si>
    <t>Spring in the woods</t>
  </si>
  <si>
    <t>Rue de Pot au Lait</t>
  </si>
  <si>
    <t>The sheik</t>
  </si>
  <si>
    <t>Arabs dancing</t>
  </si>
  <si>
    <t xml:space="preserve">Before going out </t>
  </si>
  <si>
    <t>The fountain, Chmps Elysee</t>
  </si>
  <si>
    <t>A Swedish landscape</t>
  </si>
  <si>
    <t>White roses on a table</t>
  </si>
  <si>
    <t>Yellow roses</t>
  </si>
  <si>
    <t>White roses</t>
  </si>
  <si>
    <t>Tea roses</t>
  </si>
  <si>
    <t>Head of a lady</t>
  </si>
  <si>
    <t>Fruit and flowers</t>
  </si>
  <si>
    <t>Flowers in a vase</t>
  </si>
  <si>
    <t>Roses in a glass</t>
  </si>
  <si>
    <t>Winter in Holland</t>
  </si>
  <si>
    <t>A harbour scene, low tide</t>
  </si>
  <si>
    <t xml:space="preserve">After the ball </t>
  </si>
  <si>
    <t>In the meadows</t>
  </si>
  <si>
    <t xml:space="preserve">A landscape </t>
  </si>
  <si>
    <t>A wood scene</t>
  </si>
  <si>
    <t>The picture book</t>
  </si>
  <si>
    <t>A girl and dog</t>
  </si>
  <si>
    <t>Apple blossoms</t>
  </si>
  <si>
    <t>A woodland scene</t>
  </si>
  <si>
    <t>Grapes and raspberries</t>
  </si>
  <si>
    <t>The vintage</t>
  </si>
  <si>
    <t>A lady in white dress</t>
  </si>
  <si>
    <t>A French hamlet</t>
  </si>
  <si>
    <t>A village on the Marne</t>
  </si>
  <si>
    <t>A village near Clermont</t>
  </si>
  <si>
    <t>A coast scene with bathers</t>
  </si>
  <si>
    <t>A fishing harbour Brittany</t>
  </si>
  <si>
    <t>Portrait of a lady</t>
  </si>
  <si>
    <t>A female figure</t>
  </si>
  <si>
    <t xml:space="preserve">A lady seated </t>
  </si>
  <si>
    <t>A lady reading</t>
  </si>
  <si>
    <t>Avenue de l'imperatrice</t>
  </si>
  <si>
    <t>Noseday ??</t>
  </si>
  <si>
    <t>A farm with girl driving geese</t>
  </si>
  <si>
    <t>The proclamation, Brittany</t>
  </si>
  <si>
    <t>Coming through the wood</t>
  </si>
  <si>
    <t>Breaking ice</t>
  </si>
  <si>
    <t>Dead hare and wild duck</t>
  </si>
  <si>
    <t>Dead pheasants</t>
  </si>
  <si>
    <t>Dead partridges</t>
  </si>
  <si>
    <t>A windmill and figures</t>
  </si>
  <si>
    <t>A woody landscape</t>
  </si>
  <si>
    <t>A coast scene with boats</t>
  </si>
  <si>
    <t>carved wood frame</t>
  </si>
  <si>
    <t>Une boulognaise, statuette of terra-cotta</t>
  </si>
  <si>
    <t>??</t>
  </si>
  <si>
    <r>
      <t xml:space="preserve">APPENDIX 4. HENRY HILL COLLECTION SPREADSHEETS: </t>
    </r>
    <r>
      <rPr>
        <b/>
        <i/>
        <u/>
        <sz val="14"/>
        <color rgb="FFC00000"/>
        <rFont val="Calibri"/>
        <family val="2"/>
        <scheme val="minor"/>
      </rPr>
      <t>viii. Brighton exhibitions 1872 to 1879 at which Hill pictures were displayed</t>
    </r>
  </si>
  <si>
    <r>
      <t xml:space="preserve">a) Catalogue of Pictures Exhibited on the Occasion of the Visit of the British Assocation at Brighton August 1872 in the New Museum and Library, Pavilion  </t>
    </r>
    <r>
      <rPr>
        <b/>
        <u/>
        <sz val="11"/>
        <color theme="1"/>
        <rFont val="Calibri"/>
        <family val="2"/>
        <scheme val="minor"/>
      </rPr>
      <t>(Brighton: J. Farncombe, 1872)</t>
    </r>
  </si>
  <si>
    <t>The Dappled Herd Come Down To Drink'</t>
  </si>
  <si>
    <t>Vicat Cole</t>
  </si>
  <si>
    <t>Timber Clearing In Picardy</t>
  </si>
  <si>
    <t>Poole</t>
  </si>
  <si>
    <t>O'Neil GB</t>
  </si>
  <si>
    <t>The New Pupil</t>
  </si>
  <si>
    <t>Cattle - Scene Near Lewes</t>
  </si>
  <si>
    <t>The Children'S Party</t>
  </si>
  <si>
    <t>Summer Moonlight</t>
  </si>
  <si>
    <t>Abduction Of Isabella Vere</t>
  </si>
  <si>
    <t>Forfeits</t>
  </si>
  <si>
    <t>The Departure</t>
  </si>
  <si>
    <t>A Dutch Calm</t>
  </si>
  <si>
    <t>Barnard F</t>
  </si>
  <si>
    <t>The Vagabond</t>
  </si>
  <si>
    <t>166a</t>
  </si>
  <si>
    <t>Highland Pastoral</t>
  </si>
  <si>
    <t>Lake Scene</t>
  </si>
  <si>
    <r>
      <t xml:space="preserve">b) </t>
    </r>
    <r>
      <rPr>
        <b/>
        <i/>
        <u/>
        <sz val="11"/>
        <color theme="1"/>
        <rFont val="Calibri"/>
        <family val="2"/>
        <scheme val="minor"/>
      </rPr>
      <t xml:space="preserve">Brighton Free Library and Museum, Picture Gallery, Royal Pavilion, 1873 </t>
    </r>
    <r>
      <rPr>
        <b/>
        <u/>
        <sz val="11"/>
        <color theme="1"/>
        <rFont val="Calibri"/>
        <family val="2"/>
        <scheme val="minor"/>
      </rPr>
      <t>(Brighton: Curtis Bros &amp; Towner, 1873)</t>
    </r>
  </si>
  <si>
    <r>
      <t xml:space="preserve">Royal Pavilion, Brighton. Catalogue of Oil &amp; Water Colour Pictures Lent to the New Picture Gallery by Wm. Webster esq. Blackheath and Brunswick Terrace, Brighton January 1873. </t>
    </r>
    <r>
      <rPr>
        <b/>
        <u/>
        <sz val="11"/>
        <color theme="1"/>
        <rFont val="Calibri"/>
        <family val="2"/>
        <scheme val="minor"/>
      </rPr>
      <t>(Brighton: Curtis Bros. and Towner, 1873)</t>
    </r>
  </si>
  <si>
    <t xml:space="preserve">Burrows R </t>
  </si>
  <si>
    <t>View On The Orwell</t>
  </si>
  <si>
    <t>Corp</t>
  </si>
  <si>
    <t>Martello Tower Eastbourne</t>
  </si>
  <si>
    <t>The Skeleton Of The Fin Whale</t>
  </si>
  <si>
    <t>Dollman JC</t>
  </si>
  <si>
    <t>The Dog'S Refuge</t>
  </si>
  <si>
    <t>Downard</t>
  </si>
  <si>
    <t>Reading The News</t>
  </si>
  <si>
    <r>
      <t xml:space="preserve">c) Brighton Free Library and Museum, Royal Paviliion, 1874 </t>
    </r>
    <r>
      <rPr>
        <b/>
        <u/>
        <sz val="11"/>
        <color theme="1"/>
        <rFont val="Calibri"/>
        <family val="2"/>
        <scheme val="minor"/>
      </rPr>
      <t xml:space="preserve">(Brighton: H. J. Infield, 1874) - exhibition catalogue </t>
    </r>
  </si>
  <si>
    <t>Moore, H</t>
  </si>
  <si>
    <t>Sawpit In Sussex</t>
  </si>
  <si>
    <t>Kynance Cave, Cornwall</t>
  </si>
  <si>
    <t>Walton Frank</t>
  </si>
  <si>
    <t>Farm House</t>
  </si>
  <si>
    <t xml:space="preserve">Price FG </t>
  </si>
  <si>
    <t>Galway Peasants</t>
  </si>
  <si>
    <t>The Hayfield</t>
  </si>
  <si>
    <t>Cullompton, Devonshire</t>
  </si>
  <si>
    <t>Gurnard'S Head</t>
  </si>
  <si>
    <t xml:space="preserve">Macullum, Hamilton </t>
  </si>
  <si>
    <t>Tidal Harbour</t>
  </si>
  <si>
    <t>Bathing By Moonlight</t>
  </si>
  <si>
    <t>Debate On The Land Question</t>
  </si>
  <si>
    <t>Prinsep V</t>
  </si>
  <si>
    <t>Flight Of Jane Shore</t>
  </si>
  <si>
    <t>Timber Clearing In Normandy</t>
  </si>
  <si>
    <t>The Midnight Ride Of Scott Of Deloraine</t>
  </si>
  <si>
    <t>Good Bye, God Bless You'</t>
  </si>
  <si>
    <t>Cattle On Sussex Downs</t>
  </si>
  <si>
    <t>Cockel Gatherers</t>
  </si>
  <si>
    <t>Moonrise On The Arun</t>
  </si>
  <si>
    <t>Israels Josef</t>
  </si>
  <si>
    <t>Children And The Boat</t>
  </si>
  <si>
    <t>Luker</t>
  </si>
  <si>
    <t>Sea Piece</t>
  </si>
  <si>
    <t>Nor'Wester</t>
  </si>
  <si>
    <t>Bathing By Daylight</t>
  </si>
  <si>
    <t>The Bridge</t>
  </si>
  <si>
    <t>Deer Park 11Am</t>
  </si>
  <si>
    <t>The Churner</t>
  </si>
  <si>
    <t>Wyllie CW</t>
  </si>
  <si>
    <t>Shipping</t>
  </si>
  <si>
    <t>Sculling The Dingy</t>
  </si>
  <si>
    <t>The Messenger</t>
  </si>
  <si>
    <t>The Birthday Party</t>
  </si>
  <si>
    <t>Dansaert, Leon</t>
  </si>
  <si>
    <t>The Unruly Scholar</t>
  </si>
  <si>
    <t>Girl And Pigeons</t>
  </si>
  <si>
    <t>Girl And Pigeons - Afternoon</t>
  </si>
  <si>
    <t>Veyrassat Jules</t>
  </si>
  <si>
    <t>The Donkey</t>
  </si>
  <si>
    <t>Lessore E</t>
  </si>
  <si>
    <t>Children And The Goat</t>
  </si>
  <si>
    <t>Cox David</t>
  </si>
  <si>
    <t>The Departure Of Prince Charles Edward</t>
  </si>
  <si>
    <t>Children Playing At Marbles</t>
  </si>
  <si>
    <t>Britten W</t>
  </si>
  <si>
    <t>Dutch Beach</t>
  </si>
  <si>
    <t>Morland</t>
  </si>
  <si>
    <t>The Stables</t>
  </si>
  <si>
    <t>Path Across The Fields</t>
  </si>
  <si>
    <t>Village Gossip</t>
  </si>
  <si>
    <t>Kynance Cove, Cornwall</t>
  </si>
  <si>
    <t>A Highland Pastoral, Glencoe</t>
  </si>
  <si>
    <t>The Smithy</t>
  </si>
  <si>
    <t>Waterfall</t>
  </si>
  <si>
    <t>River Scene</t>
  </si>
  <si>
    <t xml:space="preserve">Stroebel </t>
  </si>
  <si>
    <t>An Interior</t>
  </si>
  <si>
    <t>Evening</t>
  </si>
  <si>
    <t>d) Corporation of Brighton Second Annual Exhibition of Modern Pictures 9th Sept 1875, Royal Pavilion Gallery - exhibition gallery</t>
  </si>
  <si>
    <t>Entrance To The Cave Of Mammon</t>
  </si>
  <si>
    <t>Whistler, JAM</t>
  </si>
  <si>
    <t>Nocturne In Blue And Silver'</t>
  </si>
  <si>
    <t>Mason, G</t>
  </si>
  <si>
    <t>The Blackberry Gatherers</t>
  </si>
  <si>
    <t>Scene In Hal Of The Wund'S Smithy</t>
  </si>
  <si>
    <t>e) Royal Pavilion Gallery, Brighton, Catalogue of Pictures Lent By Professor Ruskin [and 9 others incl. Hill]  Spring 1876</t>
  </si>
  <si>
    <t>f) Corporation of Brighton Third Annual Exhibition of Modern Pictures, Opened September 7th 1876, Royal Pavilion Gallery</t>
  </si>
  <si>
    <t>Holl Frank</t>
  </si>
  <si>
    <t>Her First Born</t>
  </si>
  <si>
    <t>A Sketch At A French Cafe</t>
  </si>
  <si>
    <t>Sketch - The Lord Gave And The Lord Taketh Away</t>
  </si>
  <si>
    <t>Poole, P. F.</t>
  </si>
  <si>
    <t>Sketch Meeting Of Oberon And Titanis</t>
  </si>
  <si>
    <t>Vollon G</t>
  </si>
  <si>
    <t>Winter At Montmartre</t>
  </si>
  <si>
    <t>Going Out For The Night</t>
  </si>
  <si>
    <t>A Country Lane</t>
  </si>
  <si>
    <t>Sempstresses (A Sketch)</t>
  </si>
  <si>
    <t>Preliminary Steps</t>
  </si>
  <si>
    <t>g) Royal Pavilion Gallery Catalogue of exhib April 1877, lent by W Carr, Seymour Hayden, Walter Gilbey, A. Gilbey, H. P. Gilbey, Capt. H. Hill, J. R. Mellison, J. J. Tissot, and 'Our Sketching Club'</t>
  </si>
  <si>
    <t xml:space="preserve">h) Corporation of Brighton, Fourth Annual Exhibition of ModernPictures, Opened Sept 6th 1877, Royal Pavlilion Gallery. </t>
  </si>
  <si>
    <t>Elmore A</t>
  </si>
  <si>
    <t>Eugene Ram</t>
  </si>
  <si>
    <t>not Hill</t>
  </si>
  <si>
    <t>A Study After Velasquez</t>
  </si>
  <si>
    <t>Hanson Walker</t>
  </si>
  <si>
    <t>Portrait Of Clifford Borrer</t>
  </si>
  <si>
    <t>Burr John</t>
  </si>
  <si>
    <t>Morris, Phil</t>
  </si>
  <si>
    <t>The Hour Before Dark</t>
  </si>
  <si>
    <t>Strudwick J. M.</t>
  </si>
  <si>
    <t>Watson Nicol</t>
  </si>
  <si>
    <t>When A Man'S Single...</t>
  </si>
  <si>
    <t>Mearns F</t>
  </si>
  <si>
    <t>Through The Corn</t>
  </si>
  <si>
    <t>Cazin Mme</t>
  </si>
  <si>
    <t>Gatter P</t>
  </si>
  <si>
    <t>Fishing Boats On The Lagune Of Venice</t>
  </si>
  <si>
    <t>The Mills</t>
  </si>
  <si>
    <t>At The Spring</t>
  </si>
  <si>
    <t>i) The Spring Exhibition of Pictures, 15th Feb 1878, Royal Pavilion Gallery</t>
  </si>
  <si>
    <t>Going To Cover</t>
  </si>
  <si>
    <t>Fording The Brook</t>
  </si>
  <si>
    <t>Summer Showers</t>
  </si>
  <si>
    <t>A Scene In Devon</t>
  </si>
  <si>
    <t>The Foundation Stone - A Sketch</t>
  </si>
  <si>
    <t>Watercolours Fef 1878</t>
  </si>
  <si>
    <t>Low tide, Shoreham Harbour</t>
  </si>
  <si>
    <t>Old Shoreham Sussex, the old bridge across the Adur</t>
  </si>
  <si>
    <t>Sketches by P.F. Poole lent by Hill</t>
  </si>
  <si>
    <t xml:space="preserve">j) Catalogue Brighton Art Loan Exhibition 1884 Official Catalogue (Brighton: Towner and Curtis,1884) </t>
  </si>
  <si>
    <t>Windmill</t>
  </si>
  <si>
    <t>Hal Of The Wynd'</t>
  </si>
  <si>
    <t>Premiere Communion' Dieppe</t>
  </si>
  <si>
    <t>Lanscape, After Sunset</t>
  </si>
  <si>
    <t>Cooke E. W.</t>
  </si>
  <si>
    <t>A Calm - Dutch Shippling</t>
  </si>
  <si>
    <t xml:space="preserve">Millet J. F. </t>
  </si>
  <si>
    <t>The Ford, Southwick</t>
  </si>
  <si>
    <t>Corot J. B. C.</t>
  </si>
  <si>
    <t>Jane Shore</t>
  </si>
  <si>
    <t>The Lord Gave And The Lord Taketh Away</t>
  </si>
  <si>
    <t>Hook J. C.</t>
  </si>
  <si>
    <t>A Friend In Need</t>
  </si>
  <si>
    <t>Newgate - Committed For Trial</t>
  </si>
  <si>
    <t>Mason George</t>
  </si>
  <si>
    <t>Blackberry Gatherers</t>
  </si>
  <si>
    <t>Walker Frederick</t>
  </si>
  <si>
    <t>An Old Street In Brittany</t>
  </si>
  <si>
    <t>Notre Dame De La Salute, Venice</t>
  </si>
  <si>
    <t>k) Other Hill pictures referenced but not exhibted in Brighton or sold at Christie's</t>
  </si>
  <si>
    <t>Mag of art 'charming garden orchard scene'</t>
  </si>
  <si>
    <t>Btn Museum</t>
  </si>
  <si>
    <t>Bougereau</t>
  </si>
  <si>
    <t xml:space="preserve">ref Ada Holl </t>
  </si>
  <si>
    <t>Mag of Art ref</t>
  </si>
  <si>
    <t xml:space="preserve">Leslie GD </t>
  </si>
  <si>
    <t>Mag of Art refs 2 works</t>
  </si>
  <si>
    <t>Mag of Art</t>
  </si>
  <si>
    <t>Art Journal 1872</t>
  </si>
  <si>
    <t>Trist cat. 1876</t>
  </si>
  <si>
    <t>Shipbuilders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</si>
</sst>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46" x14ac:knownFonts="1">
    <font>
      <sz val="11"/>
      <color theme="1"/>
      <name val="Calibri"/>
      <family val="2"/>
      <scheme val="minor"/>
    </font>
    <font>
      <sz val="11"/>
      <color rgb="FFFF0000"/>
      <name val="Calibri"/>
      <family val="2"/>
      <scheme val="minor"/>
    </font>
    <font>
      <b/>
      <sz val="11"/>
      <color theme="1"/>
      <name val="Calibri"/>
      <family val="2"/>
      <scheme val="minor"/>
    </font>
    <font>
      <sz val="11"/>
      <color rgb="FF3333FF"/>
      <name val="Calibri"/>
      <family val="2"/>
      <scheme val="minor"/>
    </font>
    <font>
      <b/>
      <sz val="11"/>
      <color rgb="FF3333FF"/>
      <name val="Calibri"/>
      <family val="2"/>
      <scheme val="minor"/>
    </font>
    <font>
      <b/>
      <i/>
      <sz val="11"/>
      <color theme="1"/>
      <name val="Calibri"/>
      <family val="2"/>
      <scheme val="minor"/>
    </font>
    <font>
      <sz val="11"/>
      <color rgb="FF00CC00"/>
      <name val="Calibri"/>
      <family val="2"/>
      <scheme val="minor"/>
    </font>
    <font>
      <sz val="11"/>
      <color rgb="FF7030A0"/>
      <name val="Calibri"/>
      <family val="2"/>
      <scheme val="minor"/>
    </font>
    <font>
      <b/>
      <sz val="11"/>
      <color rgb="FF7030A0"/>
      <name val="Calibri"/>
      <family val="2"/>
      <scheme val="minor"/>
    </font>
    <font>
      <sz val="11"/>
      <color rgb="FFC00000"/>
      <name val="Calibri"/>
      <family val="2"/>
      <scheme val="minor"/>
    </font>
    <font>
      <b/>
      <sz val="11"/>
      <name val="Calibri"/>
      <family val="2"/>
      <scheme val="minor"/>
    </font>
    <font>
      <sz val="11"/>
      <color rgb="FF008000"/>
      <name val="Calibri"/>
      <family val="2"/>
      <scheme val="minor"/>
    </font>
    <font>
      <b/>
      <i/>
      <u/>
      <sz val="14"/>
      <color rgb="FFC00000"/>
      <name val="Calibri"/>
      <family val="2"/>
      <scheme val="minor"/>
    </font>
    <font>
      <b/>
      <i/>
      <sz val="11"/>
      <color rgb="FF3333FF"/>
      <name val="Calibri"/>
      <family val="2"/>
      <scheme val="minor"/>
    </font>
    <font>
      <sz val="8"/>
      <color theme="1"/>
      <name val="Calibri"/>
      <family val="2"/>
      <scheme val="minor"/>
    </font>
    <font>
      <sz val="11"/>
      <color theme="8" tint="-0.249977111117893"/>
      <name val="Calibri"/>
      <family val="2"/>
      <scheme val="minor"/>
    </font>
    <font>
      <sz val="11"/>
      <color theme="9" tint="-0.249977111117893"/>
      <name val="Calibri"/>
      <family val="2"/>
      <scheme val="minor"/>
    </font>
    <font>
      <sz val="11"/>
      <name val="Calibri"/>
      <family val="2"/>
      <scheme val="minor"/>
    </font>
    <font>
      <sz val="11"/>
      <color theme="7" tint="-0.249977111117893"/>
      <name val="Calibri"/>
      <family val="2"/>
      <scheme val="minor"/>
    </font>
    <font>
      <sz val="8"/>
      <color rgb="FF7030A0"/>
      <name val="Calibri"/>
      <family val="2"/>
      <scheme val="minor"/>
    </font>
    <font>
      <sz val="11"/>
      <color theme="1"/>
      <name val="Calibri"/>
      <family val="2"/>
      <scheme val="minor"/>
    </font>
    <font>
      <b/>
      <sz val="11"/>
      <color theme="7" tint="-0.249977111117893"/>
      <name val="Calibri"/>
      <family val="2"/>
      <scheme val="minor"/>
    </font>
    <font>
      <b/>
      <sz val="11"/>
      <color theme="9" tint="-0.249977111117893"/>
      <name val="Calibri"/>
      <family val="2"/>
      <scheme val="minor"/>
    </font>
    <font>
      <b/>
      <sz val="11"/>
      <color rgb="FF008000"/>
      <name val="Calibri"/>
      <family val="2"/>
      <scheme val="minor"/>
    </font>
    <font>
      <sz val="11"/>
      <color rgb="FFCC3300"/>
      <name val="Calibri"/>
      <family val="2"/>
      <scheme val="minor"/>
    </font>
    <font>
      <b/>
      <sz val="11"/>
      <color rgb="FFCC3300"/>
      <name val="Calibri"/>
      <family val="2"/>
      <scheme val="minor"/>
    </font>
    <font>
      <b/>
      <i/>
      <sz val="11"/>
      <name val="Calibri"/>
      <family val="2"/>
      <scheme val="minor"/>
    </font>
    <font>
      <sz val="8"/>
      <color rgb="FFFF0000"/>
      <name val="Calibri"/>
      <family val="2"/>
      <scheme val="minor"/>
    </font>
    <font>
      <sz val="8"/>
      <color rgb="FFCC3300"/>
      <name val="Calibri"/>
      <family val="2"/>
      <scheme val="minor"/>
    </font>
    <font>
      <sz val="8"/>
      <color theme="8" tint="-0.249977111117893"/>
      <name val="Calibri"/>
      <family val="2"/>
      <scheme val="minor"/>
    </font>
    <font>
      <b/>
      <sz val="8"/>
      <color theme="9" tint="-0.249977111117893"/>
      <name val="Calibri"/>
      <family val="2"/>
      <scheme val="minor"/>
    </font>
    <font>
      <sz val="8"/>
      <color rgb="FF3333FF"/>
      <name val="Calibri"/>
      <family val="2"/>
      <scheme val="minor"/>
    </font>
    <font>
      <sz val="8"/>
      <name val="Calibri"/>
      <family val="2"/>
      <scheme val="minor"/>
    </font>
    <font>
      <sz val="8"/>
      <color rgb="FF008000"/>
      <name val="Calibri"/>
      <family val="2"/>
      <scheme val="minor"/>
    </font>
    <font>
      <sz val="8"/>
      <color rgb="FF0070C0"/>
      <name val="Calibri"/>
      <family val="2"/>
      <scheme val="minor"/>
    </font>
    <font>
      <sz val="8"/>
      <color theme="7" tint="-0.249977111117893"/>
      <name val="Calibri"/>
      <family val="2"/>
      <scheme val="minor"/>
    </font>
    <font>
      <b/>
      <u/>
      <sz val="14"/>
      <color rgb="FFC00000"/>
      <name val="Calibri"/>
      <family val="2"/>
      <scheme val="minor"/>
    </font>
    <font>
      <sz val="9"/>
      <color theme="1"/>
      <name val="Calibri"/>
      <family val="2"/>
      <scheme val="minor"/>
    </font>
    <font>
      <b/>
      <sz val="14"/>
      <color theme="1"/>
      <name val="Calibri"/>
      <family val="2"/>
      <scheme val="minor"/>
    </font>
    <font>
      <b/>
      <i/>
      <sz val="11"/>
      <color rgb="FF008000"/>
      <name val="Calibri"/>
      <family val="2"/>
      <scheme val="minor"/>
    </font>
    <font>
      <b/>
      <i/>
      <u/>
      <sz val="11"/>
      <color theme="1"/>
      <name val="Calibri"/>
      <family val="2"/>
      <scheme val="minor"/>
    </font>
    <font>
      <u/>
      <sz val="11"/>
      <color theme="1"/>
      <name val="Calibri"/>
      <family val="2"/>
      <scheme val="minor"/>
    </font>
    <font>
      <b/>
      <u/>
      <sz val="11"/>
      <color theme="1"/>
      <name val="Calibri"/>
      <family val="2"/>
      <scheme val="minor"/>
    </font>
    <font>
      <b/>
      <u/>
      <sz val="11"/>
      <name val="Calibri"/>
      <family val="2"/>
      <scheme val="minor"/>
    </font>
    <font>
      <b/>
      <sz val="11"/>
      <color theme="8" tint="-0.249977111117893"/>
      <name val="Calibri"/>
      <family val="2"/>
      <scheme val="minor"/>
    </font>
    <font>
      <b/>
      <sz val="11"/>
      <color rgb="FFFF0000"/>
      <name val="Calibri"/>
      <family val="2"/>
      <scheme val="minor"/>
    </font>
  </fonts>
  <fills count="1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CCFF"/>
        <bgColor indexed="64"/>
      </patternFill>
    </fill>
    <fill>
      <patternFill patternType="solid">
        <fgColor theme="7"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s>
  <cellStyleXfs count="3">
    <xf numFmtId="0" fontId="0" fillId="0" borderId="0"/>
    <xf numFmtId="9" fontId="20" fillId="0" borderId="0" applyFont="0" applyFill="0" applyBorder="0" applyAlignment="0" applyProtection="0"/>
    <xf numFmtId="44" fontId="20" fillId="0" borderId="0" applyFont="0" applyFill="0" applyBorder="0" applyAlignment="0" applyProtection="0"/>
  </cellStyleXfs>
  <cellXfs count="319">
    <xf numFmtId="0" fontId="0" fillId="0" borderId="0" xfId="0"/>
    <xf numFmtId="0" fontId="0" fillId="0" borderId="1" xfId="0" applyBorder="1"/>
    <xf numFmtId="0" fontId="0" fillId="2" borderId="1" xfId="0" applyFill="1" applyBorder="1"/>
    <xf numFmtId="0" fontId="0" fillId="0" borderId="2" xfId="0" applyBorder="1"/>
    <xf numFmtId="0" fontId="0" fillId="2" borderId="2" xfId="0" applyFill="1" applyBorder="1"/>
    <xf numFmtId="0" fontId="4" fillId="0" borderId="1" xfId="0" applyFont="1" applyBorder="1"/>
    <xf numFmtId="0" fontId="0" fillId="0" borderId="1" xfId="0" quotePrefix="1" applyBorder="1"/>
    <xf numFmtId="0" fontId="2" fillId="0" borderId="2" xfId="0" applyFont="1" applyBorder="1"/>
    <xf numFmtId="0" fontId="2" fillId="0" borderId="1" xfId="0" applyFont="1" applyBorder="1"/>
    <xf numFmtId="0" fontId="0" fillId="0" borderId="3" xfId="0" applyBorder="1"/>
    <xf numFmtId="0" fontId="3" fillId="0" borderId="2" xfId="0" applyFont="1" applyBorder="1"/>
    <xf numFmtId="0" fontId="3" fillId="0" borderId="1" xfId="0" applyFont="1" applyBorder="1"/>
    <xf numFmtId="0" fontId="1" fillId="0" borderId="1" xfId="0" applyFont="1" applyBorder="1"/>
    <xf numFmtId="0" fontId="6" fillId="0" borderId="1" xfId="0" applyFont="1" applyBorder="1"/>
    <xf numFmtId="0" fontId="7" fillId="0" borderId="1" xfId="0" applyFont="1" applyBorder="1"/>
    <xf numFmtId="0" fontId="8" fillId="0" borderId="1" xfId="0" applyFont="1" applyBorder="1"/>
    <xf numFmtId="0" fontId="7" fillId="2" borderId="1" xfId="0" applyFont="1" applyFill="1" applyBorder="1"/>
    <xf numFmtId="0" fontId="9" fillId="0" borderId="1" xfId="0" applyFont="1" applyBorder="1"/>
    <xf numFmtId="2" fontId="0" fillId="2" borderId="1" xfId="0" applyNumberFormat="1" applyFill="1" applyBorder="1"/>
    <xf numFmtId="0" fontId="0" fillId="0" borderId="4" xfId="0" applyBorder="1"/>
    <xf numFmtId="0" fontId="0" fillId="2" borderId="5" xfId="0" applyFill="1" applyBorder="1"/>
    <xf numFmtId="0" fontId="0" fillId="2" borderId="6" xfId="0" applyFill="1" applyBorder="1"/>
    <xf numFmtId="0" fontId="2" fillId="2" borderId="7" xfId="0" applyFont="1" applyFill="1" applyBorder="1"/>
    <xf numFmtId="0" fontId="2" fillId="2" borderId="8" xfId="0" applyFont="1" applyFill="1" applyBorder="1"/>
    <xf numFmtId="0" fontId="7" fillId="2" borderId="6" xfId="0" applyFont="1" applyFill="1" applyBorder="1"/>
    <xf numFmtId="0" fontId="7" fillId="2" borderId="2" xfId="0" applyFont="1" applyFill="1" applyBorder="1"/>
    <xf numFmtId="0" fontId="2" fillId="2" borderId="10" xfId="0" applyFont="1" applyFill="1" applyBorder="1"/>
    <xf numFmtId="0" fontId="2" fillId="3" borderId="1" xfId="0" applyFont="1" applyFill="1" applyBorder="1"/>
    <xf numFmtId="0" fontId="11" fillId="0" borderId="1" xfId="0" applyFont="1" applyBorder="1"/>
    <xf numFmtId="0" fontId="12" fillId="0" borderId="0" xfId="0" applyFont="1"/>
    <xf numFmtId="0" fontId="0" fillId="0" borderId="6" xfId="0" applyBorder="1"/>
    <xf numFmtId="0" fontId="7" fillId="0" borderId="0" xfId="0" applyFont="1"/>
    <xf numFmtId="0" fontId="7" fillId="0" borderId="2" xfId="0" applyFont="1" applyBorder="1"/>
    <xf numFmtId="0" fontId="13" fillId="2" borderId="1" xfId="0" applyFont="1" applyFill="1" applyBorder="1" applyAlignment="1">
      <alignment horizontal="center"/>
    </xf>
    <xf numFmtId="0" fontId="4" fillId="2" borderId="1" xfId="0" applyFont="1" applyFill="1" applyBorder="1" applyAlignment="1">
      <alignment horizontal="center"/>
    </xf>
    <xf numFmtId="0" fontId="14" fillId="0" borderId="4" xfId="0" applyFont="1" applyBorder="1"/>
    <xf numFmtId="0" fontId="15" fillId="0" borderId="1" xfId="0" applyFont="1" applyBorder="1"/>
    <xf numFmtId="0" fontId="17" fillId="0" borderId="0" xfId="0" applyFont="1"/>
    <xf numFmtId="0" fontId="16" fillId="0" borderId="1" xfId="0" applyFont="1" applyBorder="1"/>
    <xf numFmtId="0" fontId="18" fillId="0" borderId="1" xfId="0" applyFont="1" applyBorder="1"/>
    <xf numFmtId="0" fontId="14" fillId="0" borderId="1" xfId="0" applyFont="1" applyBorder="1"/>
    <xf numFmtId="0" fontId="2" fillId="0" borderId="0" xfId="0" applyFont="1"/>
    <xf numFmtId="0" fontId="10" fillId="0" borderId="0" xfId="0" applyFont="1"/>
    <xf numFmtId="0" fontId="14" fillId="0" borderId="0" xfId="0" applyFont="1"/>
    <xf numFmtId="0" fontId="3" fillId="4" borderId="1" xfId="0" applyFont="1" applyFill="1" applyBorder="1"/>
    <xf numFmtId="0" fontId="1" fillId="4" borderId="1" xfId="0" applyFont="1" applyFill="1" applyBorder="1"/>
    <xf numFmtId="0" fontId="2" fillId="7" borderId="2" xfId="0" applyFont="1" applyFill="1" applyBorder="1"/>
    <xf numFmtId="0" fontId="2" fillId="7" borderId="1" xfId="0" applyFont="1" applyFill="1" applyBorder="1"/>
    <xf numFmtId="0" fontId="0" fillId="8" borderId="1" xfId="0" applyFill="1" applyBorder="1"/>
    <xf numFmtId="0" fontId="7" fillId="0" borderId="4" xfId="0" applyFont="1" applyBorder="1"/>
    <xf numFmtId="0" fontId="0" fillId="5" borderId="1" xfId="0" applyFill="1" applyBorder="1"/>
    <xf numFmtId="0" fontId="0" fillId="0" borderId="11" xfId="0" applyBorder="1"/>
    <xf numFmtId="0" fontId="10" fillId="0" borderId="1" xfId="0" applyFont="1" applyBorder="1"/>
    <xf numFmtId="0" fontId="0" fillId="9" borderId="1" xfId="0" applyFill="1" applyBorder="1"/>
    <xf numFmtId="0" fontId="2" fillId="9" borderId="1" xfId="0" applyFont="1" applyFill="1" applyBorder="1"/>
    <xf numFmtId="9" fontId="0" fillId="9" borderId="1" xfId="1" applyFont="1" applyFill="1" applyBorder="1"/>
    <xf numFmtId="9" fontId="0" fillId="9" borderId="1" xfId="0" applyNumberFormat="1" applyFill="1" applyBorder="1"/>
    <xf numFmtId="164" fontId="0" fillId="9" borderId="1" xfId="1" applyNumberFormat="1" applyFont="1" applyFill="1" applyBorder="1"/>
    <xf numFmtId="0" fontId="1" fillId="0" borderId="0" xfId="0" applyFont="1"/>
    <xf numFmtId="0" fontId="17" fillId="4" borderId="1" xfId="0" applyFont="1" applyFill="1" applyBorder="1"/>
    <xf numFmtId="0" fontId="0" fillId="4" borderId="1" xfId="0" applyFill="1" applyBorder="1"/>
    <xf numFmtId="0" fontId="15" fillId="4" borderId="1" xfId="0" applyFont="1" applyFill="1" applyBorder="1"/>
    <xf numFmtId="0" fontId="7" fillId="4" borderId="1" xfId="0" applyFont="1" applyFill="1" applyBorder="1"/>
    <xf numFmtId="0" fontId="21" fillId="4" borderId="1" xfId="0" applyFont="1" applyFill="1" applyBorder="1"/>
    <xf numFmtId="0" fontId="21" fillId="4" borderId="1" xfId="0" quotePrefix="1" applyFont="1" applyFill="1" applyBorder="1"/>
    <xf numFmtId="0" fontId="22" fillId="4" borderId="1" xfId="0" applyFont="1" applyFill="1" applyBorder="1"/>
    <xf numFmtId="0" fontId="22" fillId="4" borderId="1" xfId="0" quotePrefix="1" applyFont="1" applyFill="1" applyBorder="1"/>
    <xf numFmtId="0" fontId="23" fillId="4" borderId="1" xfId="0" applyFont="1" applyFill="1" applyBorder="1"/>
    <xf numFmtId="0" fontId="4" fillId="0" borderId="6" xfId="0" applyFont="1" applyBorder="1"/>
    <xf numFmtId="0" fontId="0" fillId="5" borderId="2" xfId="0" applyFill="1" applyBorder="1"/>
    <xf numFmtId="0" fontId="0" fillId="0" borderId="12" xfId="0" applyBorder="1"/>
    <xf numFmtId="0" fontId="3" fillId="0" borderId="13" xfId="0" applyFont="1" applyBorder="1"/>
    <xf numFmtId="0" fontId="2" fillId="0" borderId="13" xfId="0" applyFont="1" applyBorder="1"/>
    <xf numFmtId="0" fontId="0" fillId="0" borderId="13" xfId="0" quotePrefix="1" applyBorder="1"/>
    <xf numFmtId="0" fontId="0" fillId="2" borderId="13" xfId="0" applyFill="1" applyBorder="1"/>
    <xf numFmtId="0" fontId="0" fillId="5" borderId="13" xfId="0" applyFill="1" applyBorder="1"/>
    <xf numFmtId="0" fontId="0" fillId="0" borderId="15" xfId="0" applyBorder="1"/>
    <xf numFmtId="0" fontId="0" fillId="0" borderId="17" xfId="0" applyBorder="1"/>
    <xf numFmtId="0" fontId="3" fillId="0" borderId="18" xfId="0" applyFont="1" applyBorder="1"/>
    <xf numFmtId="0" fontId="2" fillId="0" borderId="18" xfId="0" applyFont="1" applyBorder="1"/>
    <xf numFmtId="0" fontId="0" fillId="0" borderId="18" xfId="0" applyBorder="1"/>
    <xf numFmtId="0" fontId="0" fillId="2" borderId="18" xfId="0" applyFill="1" applyBorder="1"/>
    <xf numFmtId="0" fontId="0" fillId="5" borderId="18" xfId="0" applyFill="1" applyBorder="1"/>
    <xf numFmtId="0" fontId="0" fillId="0" borderId="13" xfId="0" applyBorder="1"/>
    <xf numFmtId="0" fontId="2" fillId="9" borderId="5" xfId="0" applyFont="1" applyFill="1" applyBorder="1"/>
    <xf numFmtId="0" fontId="0" fillId="9" borderId="5" xfId="0" applyFill="1" applyBorder="1"/>
    <xf numFmtId="0" fontId="0" fillId="6" borderId="1" xfId="0" applyFill="1" applyBorder="1"/>
    <xf numFmtId="0" fontId="2" fillId="6" borderId="1" xfId="0" applyFont="1" applyFill="1" applyBorder="1"/>
    <xf numFmtId="0" fontId="5" fillId="2" borderId="6" xfId="0" applyFont="1" applyFill="1" applyBorder="1" applyAlignment="1">
      <alignment horizontal="center"/>
    </xf>
    <xf numFmtId="0" fontId="2" fillId="2" borderId="6" xfId="0" applyFont="1" applyFill="1" applyBorder="1" applyAlignment="1">
      <alignment horizontal="center"/>
    </xf>
    <xf numFmtId="0" fontId="3" fillId="0" borderId="20" xfId="0" applyFont="1" applyBorder="1"/>
    <xf numFmtId="0" fontId="3" fillId="0" borderId="21" xfId="0" applyFont="1" applyBorder="1"/>
    <xf numFmtId="0" fontId="11" fillId="0" borderId="22" xfId="0" applyFont="1" applyBorder="1"/>
    <xf numFmtId="0" fontId="2" fillId="3" borderId="18" xfId="0" applyFont="1" applyFill="1" applyBorder="1"/>
    <xf numFmtId="0" fontId="11" fillId="0" borderId="21" xfId="0" applyFont="1" applyBorder="1"/>
    <xf numFmtId="0" fontId="3" fillId="0" borderId="22" xfId="0" applyFont="1" applyBorder="1"/>
    <xf numFmtId="0" fontId="2" fillId="5" borderId="1" xfId="0" applyFont="1" applyFill="1" applyBorder="1"/>
    <xf numFmtId="0" fontId="2" fillId="2" borderId="1" xfId="0" applyFont="1" applyFill="1" applyBorder="1"/>
    <xf numFmtId="0" fontId="2" fillId="4" borderId="1" xfId="0" applyFont="1" applyFill="1" applyBorder="1"/>
    <xf numFmtId="0" fontId="10" fillId="0" borderId="12" xfId="0" applyFont="1" applyBorder="1"/>
    <xf numFmtId="0" fontId="0" fillId="0" borderId="23" xfId="0" applyBorder="1"/>
    <xf numFmtId="0" fontId="0" fillId="0" borderId="24" xfId="0" applyBorder="1"/>
    <xf numFmtId="0" fontId="2" fillId="4" borderId="21" xfId="0" applyFont="1" applyFill="1" applyBorder="1"/>
    <xf numFmtId="0" fontId="0" fillId="4" borderId="21" xfId="0" applyFill="1" applyBorder="1"/>
    <xf numFmtId="0" fontId="2" fillId="4" borderId="22" xfId="0" applyFont="1" applyFill="1" applyBorder="1"/>
    <xf numFmtId="0" fontId="0" fillId="4" borderId="18" xfId="0" applyFill="1" applyBorder="1"/>
    <xf numFmtId="0" fontId="2" fillId="2" borderId="18" xfId="0" applyFont="1" applyFill="1" applyBorder="1"/>
    <xf numFmtId="0" fontId="2" fillId="5" borderId="18" xfId="0" applyFont="1" applyFill="1" applyBorder="1"/>
    <xf numFmtId="0" fontId="2" fillId="7" borderId="12" xfId="0" applyFont="1" applyFill="1" applyBorder="1"/>
    <xf numFmtId="0" fontId="2" fillId="10" borderId="21" xfId="0" applyFont="1" applyFill="1" applyBorder="1"/>
    <xf numFmtId="0" fontId="2" fillId="10" borderId="1" xfId="0" applyFont="1" applyFill="1" applyBorder="1"/>
    <xf numFmtId="0" fontId="2" fillId="10" borderId="16" xfId="0" applyFont="1" applyFill="1" applyBorder="1"/>
    <xf numFmtId="0" fontId="0" fillId="10" borderId="21" xfId="0" applyFill="1" applyBorder="1"/>
    <xf numFmtId="0" fontId="0" fillId="10" borderId="1" xfId="0" applyFill="1" applyBorder="1"/>
    <xf numFmtId="0" fontId="0" fillId="10" borderId="16" xfId="0" applyFill="1" applyBorder="1"/>
    <xf numFmtId="0" fontId="2" fillId="10" borderId="22" xfId="0" applyFont="1" applyFill="1" applyBorder="1"/>
    <xf numFmtId="0" fontId="0" fillId="10" borderId="18" xfId="0" applyFill="1" applyBorder="1"/>
    <xf numFmtId="0" fontId="0" fillId="10" borderId="19" xfId="0" applyFill="1" applyBorder="1"/>
    <xf numFmtId="0" fontId="2" fillId="9" borderId="21" xfId="0" applyFont="1" applyFill="1" applyBorder="1"/>
    <xf numFmtId="0" fontId="2" fillId="9" borderId="20" xfId="0" applyFont="1" applyFill="1" applyBorder="1"/>
    <xf numFmtId="0" fontId="0" fillId="9" borderId="13" xfId="0" applyFill="1" applyBorder="1"/>
    <xf numFmtId="0" fontId="0" fillId="9" borderId="14" xfId="0" applyFill="1" applyBorder="1"/>
    <xf numFmtId="0" fontId="0" fillId="9" borderId="21" xfId="0" applyFill="1" applyBorder="1"/>
    <xf numFmtId="0" fontId="0" fillId="9" borderId="16" xfId="0" applyFill="1" applyBorder="1"/>
    <xf numFmtId="0" fontId="2" fillId="9" borderId="16" xfId="0" applyFont="1" applyFill="1" applyBorder="1"/>
    <xf numFmtId="0" fontId="2" fillId="9" borderId="22" xfId="0" applyFont="1" applyFill="1" applyBorder="1"/>
    <xf numFmtId="0" fontId="0" fillId="9" borderId="18" xfId="0" applyFill="1" applyBorder="1"/>
    <xf numFmtId="0" fontId="0" fillId="9" borderId="19" xfId="0" applyFill="1" applyBorder="1"/>
    <xf numFmtId="0" fontId="10" fillId="7" borderId="1" xfId="0" applyFont="1" applyFill="1" applyBorder="1"/>
    <xf numFmtId="0" fontId="6" fillId="0" borderId="0" xfId="0" applyFont="1"/>
    <xf numFmtId="0" fontId="3" fillId="0" borderId="0" xfId="0" applyFont="1"/>
    <xf numFmtId="0" fontId="16" fillId="0" borderId="0" xfId="0" applyFont="1"/>
    <xf numFmtId="0" fontId="15" fillId="0" borderId="0" xfId="0" applyFont="1"/>
    <xf numFmtId="0" fontId="18" fillId="0" borderId="0" xfId="0" applyFont="1"/>
    <xf numFmtId="0" fontId="0" fillId="7" borderId="0" xfId="0" applyFill="1"/>
    <xf numFmtId="0" fontId="24" fillId="7" borderId="1" xfId="0" applyFont="1" applyFill="1" applyBorder="1"/>
    <xf numFmtId="0" fontId="24" fillId="4" borderId="1" xfId="0" applyFont="1" applyFill="1" applyBorder="1"/>
    <xf numFmtId="0" fontId="25" fillId="4" borderId="1" xfId="0" applyFont="1" applyFill="1" applyBorder="1"/>
    <xf numFmtId="0" fontId="25" fillId="4" borderId="3" xfId="0" applyFont="1" applyFill="1" applyBorder="1"/>
    <xf numFmtId="0" fontId="9" fillId="7" borderId="1" xfId="0" applyFont="1" applyFill="1" applyBorder="1"/>
    <xf numFmtId="0" fontId="1" fillId="0" borderId="21" xfId="0" applyFont="1" applyBorder="1"/>
    <xf numFmtId="0" fontId="11" fillId="0" borderId="20" xfId="0" applyFont="1" applyBorder="1"/>
    <xf numFmtId="0" fontId="2" fillId="3" borderId="13" xfId="0" applyFont="1" applyFill="1" applyBorder="1"/>
    <xf numFmtId="0" fontId="7" fillId="0" borderId="21" xfId="0" applyFont="1" applyBorder="1"/>
    <xf numFmtId="0" fontId="25" fillId="7" borderId="1" xfId="0" applyFont="1" applyFill="1" applyBorder="1"/>
    <xf numFmtId="0" fontId="10" fillId="7" borderId="2" xfId="0" applyFont="1" applyFill="1" applyBorder="1"/>
    <xf numFmtId="0" fontId="9" fillId="7" borderId="2" xfId="0" applyFont="1" applyFill="1" applyBorder="1"/>
    <xf numFmtId="0" fontId="14" fillId="7" borderId="4" xfId="0" applyFont="1" applyFill="1" applyBorder="1"/>
    <xf numFmtId="0" fontId="14" fillId="7" borderId="4" xfId="0" quotePrefix="1" applyFont="1" applyFill="1" applyBorder="1"/>
    <xf numFmtId="0" fontId="14" fillId="7" borderId="4" xfId="0" applyFont="1" applyFill="1" applyBorder="1" applyAlignment="1">
      <alignment horizontal="left"/>
    </xf>
    <xf numFmtId="0" fontId="26" fillId="0" borderId="0" xfId="0" applyFont="1"/>
    <xf numFmtId="0" fontId="14" fillId="7" borderId="1" xfId="0" applyFont="1" applyFill="1" applyBorder="1" applyAlignment="1">
      <alignment horizontal="left"/>
    </xf>
    <xf numFmtId="0" fontId="14" fillId="7" borderId="2" xfId="0" applyFont="1" applyFill="1" applyBorder="1" applyAlignment="1">
      <alignment horizontal="left"/>
    </xf>
    <xf numFmtId="0" fontId="14" fillId="8" borderId="2" xfId="0" applyFont="1" applyFill="1" applyBorder="1"/>
    <xf numFmtId="0" fontId="14" fillId="8" borderId="1" xfId="0" applyFont="1" applyFill="1" applyBorder="1"/>
    <xf numFmtId="0" fontId="14" fillId="7" borderId="3" xfId="0" applyFont="1" applyFill="1" applyBorder="1" applyAlignment="1">
      <alignment horizontal="left"/>
    </xf>
    <xf numFmtId="0" fontId="14" fillId="0" borderId="1" xfId="0" applyFont="1" applyBorder="1" applyAlignment="1">
      <alignment horizontal="left"/>
    </xf>
    <xf numFmtId="0" fontId="14" fillId="7" borderId="1" xfId="0" quotePrefix="1" applyFont="1" applyFill="1" applyBorder="1" applyAlignment="1">
      <alignment horizontal="left"/>
    </xf>
    <xf numFmtId="0" fontId="11" fillId="0" borderId="0" xfId="0" applyFont="1"/>
    <xf numFmtId="0" fontId="2" fillId="7" borderId="0" xfId="0" applyFont="1" applyFill="1"/>
    <xf numFmtId="0" fontId="14" fillId="7" borderId="0" xfId="0" applyFont="1" applyFill="1" applyAlignment="1">
      <alignment horizontal="left"/>
    </xf>
    <xf numFmtId="0" fontId="14" fillId="7" borderId="0" xfId="0" applyFont="1" applyFill="1"/>
    <xf numFmtId="0" fontId="27" fillId="7" borderId="4" xfId="0" applyFont="1" applyFill="1" applyBorder="1"/>
    <xf numFmtId="0" fontId="27" fillId="0" borderId="0" xfId="0" applyFont="1"/>
    <xf numFmtId="0" fontId="19" fillId="7" borderId="4" xfId="0" applyFont="1" applyFill="1" applyBorder="1"/>
    <xf numFmtId="0" fontId="34" fillId="7" borderId="4" xfId="0" applyFont="1" applyFill="1" applyBorder="1"/>
    <xf numFmtId="0" fontId="35" fillId="7" borderId="4" xfId="0" applyFont="1" applyFill="1" applyBorder="1"/>
    <xf numFmtId="0" fontId="32" fillId="7" borderId="4" xfId="0" applyFont="1" applyFill="1" applyBorder="1"/>
    <xf numFmtId="0" fontId="4" fillId="0" borderId="25" xfId="0" applyFont="1" applyBorder="1" applyAlignment="1">
      <alignment textRotation="42"/>
    </xf>
    <xf numFmtId="0" fontId="10" fillId="2" borderId="1" xfId="0" applyFont="1" applyFill="1" applyBorder="1"/>
    <xf numFmtId="0" fontId="6" fillId="7" borderId="1" xfId="0" applyFont="1" applyFill="1" applyBorder="1"/>
    <xf numFmtId="0" fontId="1" fillId="0" borderId="9" xfId="0" applyFont="1" applyBorder="1"/>
    <xf numFmtId="0" fontId="6" fillId="0" borderId="4" xfId="0" applyFont="1" applyBorder="1"/>
    <xf numFmtId="0" fontId="1" fillId="0" borderId="4" xfId="0" applyFont="1" applyBorder="1"/>
    <xf numFmtId="0" fontId="3" fillId="0" borderId="4" xfId="0" applyFont="1" applyBorder="1"/>
    <xf numFmtId="0" fontId="9" fillId="2" borderId="20" xfId="0" applyFont="1" applyFill="1" applyBorder="1"/>
    <xf numFmtId="0" fontId="10" fillId="2" borderId="13" xfId="0" applyFont="1" applyFill="1" applyBorder="1"/>
    <xf numFmtId="0" fontId="0" fillId="5" borderId="14" xfId="0" applyFill="1" applyBorder="1"/>
    <xf numFmtId="0" fontId="9" fillId="2" borderId="21" xfId="0" applyFont="1" applyFill="1" applyBorder="1"/>
    <xf numFmtId="0" fontId="0" fillId="5" borderId="16" xfId="0" applyFill="1" applyBorder="1"/>
    <xf numFmtId="0" fontId="9" fillId="2" borderId="22" xfId="0" applyFont="1" applyFill="1" applyBorder="1"/>
    <xf numFmtId="0" fontId="10" fillId="2" borderId="18" xfId="0" applyFont="1" applyFill="1" applyBorder="1"/>
    <xf numFmtId="0" fontId="0" fillId="5" borderId="19" xfId="0" applyFill="1" applyBorder="1"/>
    <xf numFmtId="0" fontId="4" fillId="7" borderId="1" xfId="0" applyFont="1" applyFill="1" applyBorder="1"/>
    <xf numFmtId="0" fontId="4" fillId="2" borderId="1" xfId="0" applyFont="1" applyFill="1" applyBorder="1"/>
    <xf numFmtId="0" fontId="4" fillId="7" borderId="13" xfId="0" applyFont="1" applyFill="1" applyBorder="1"/>
    <xf numFmtId="0" fontId="4" fillId="7" borderId="2" xfId="0" applyFont="1" applyFill="1" applyBorder="1"/>
    <xf numFmtId="0" fontId="4" fillId="7" borderId="18" xfId="0" applyFont="1" applyFill="1" applyBorder="1"/>
    <xf numFmtId="0" fontId="36" fillId="0" borderId="0" xfId="0" applyFont="1"/>
    <xf numFmtId="44" fontId="2" fillId="0" borderId="1" xfId="2" applyFont="1" applyBorder="1"/>
    <xf numFmtId="0" fontId="8" fillId="3" borderId="1" xfId="0" applyFont="1" applyFill="1" applyBorder="1"/>
    <xf numFmtId="0" fontId="8" fillId="3" borderId="2" xfId="0" applyFont="1" applyFill="1" applyBorder="1"/>
    <xf numFmtId="0" fontId="10" fillId="9" borderId="1" xfId="0" applyFont="1" applyFill="1" applyBorder="1"/>
    <xf numFmtId="0" fontId="17" fillId="9" borderId="1" xfId="0" applyFont="1" applyFill="1" applyBorder="1"/>
    <xf numFmtId="0" fontId="0" fillId="7" borderId="2" xfId="0" applyFill="1" applyBorder="1"/>
    <xf numFmtId="44" fontId="0" fillId="0" borderId="0" xfId="0" applyNumberFormat="1"/>
    <xf numFmtId="0" fontId="20" fillId="0" borderId="0" xfId="0" applyFont="1"/>
    <xf numFmtId="1" fontId="0" fillId="5" borderId="26" xfId="0" applyNumberFormat="1" applyFill="1" applyBorder="1"/>
    <xf numFmtId="1" fontId="0" fillId="5" borderId="4" xfId="0" applyNumberFormat="1" applyFill="1" applyBorder="1"/>
    <xf numFmtId="1" fontId="0" fillId="5" borderId="27" xfId="0" applyNumberFormat="1" applyFill="1" applyBorder="1"/>
    <xf numFmtId="1" fontId="0" fillId="5" borderId="9" xfId="0" applyNumberFormat="1" applyFill="1" applyBorder="1"/>
    <xf numFmtId="0" fontId="0" fillId="5" borderId="4" xfId="0" applyFill="1" applyBorder="1"/>
    <xf numFmtId="0" fontId="0" fillId="0" borderId="28" xfId="0" applyBorder="1"/>
    <xf numFmtId="0" fontId="0" fillId="0" borderId="10" xfId="0" applyBorder="1"/>
    <xf numFmtId="0" fontId="4" fillId="0" borderId="10" xfId="0" applyFont="1" applyBorder="1"/>
    <xf numFmtId="0" fontId="13" fillId="2" borderId="10" xfId="0" applyFont="1" applyFill="1" applyBorder="1" applyAlignment="1">
      <alignment horizontal="center"/>
    </xf>
    <xf numFmtId="0" fontId="4" fillId="2" borderId="10" xfId="0" applyFont="1" applyFill="1" applyBorder="1" applyAlignment="1">
      <alignment horizontal="center"/>
    </xf>
    <xf numFmtId="0" fontId="4" fillId="0" borderId="29" xfId="0" applyFont="1" applyBorder="1"/>
    <xf numFmtId="0" fontId="4" fillId="4" borderId="10" xfId="0" applyFont="1" applyFill="1" applyBorder="1"/>
    <xf numFmtId="0" fontId="4" fillId="4" borderId="8" xfId="0" applyFont="1" applyFill="1" applyBorder="1"/>
    <xf numFmtId="1" fontId="0" fillId="4" borderId="13" xfId="0" applyNumberFormat="1" applyFill="1" applyBorder="1"/>
    <xf numFmtId="1" fontId="0" fillId="4" borderId="14" xfId="0" applyNumberFormat="1" applyFill="1" applyBorder="1"/>
    <xf numFmtId="1" fontId="0" fillId="4" borderId="1" xfId="0" applyNumberFormat="1" applyFill="1" applyBorder="1"/>
    <xf numFmtId="1" fontId="0" fillId="4" borderId="16" xfId="0" applyNumberFormat="1" applyFill="1" applyBorder="1"/>
    <xf numFmtId="1" fontId="0" fillId="4" borderId="18" xfId="0" applyNumberFormat="1" applyFill="1" applyBorder="1"/>
    <xf numFmtId="1" fontId="0" fillId="4" borderId="19" xfId="0" applyNumberFormat="1" applyFill="1" applyBorder="1"/>
    <xf numFmtId="1" fontId="0" fillId="4" borderId="2" xfId="0" applyNumberFormat="1" applyFill="1" applyBorder="1"/>
    <xf numFmtId="1" fontId="0" fillId="4" borderId="6" xfId="0" applyNumberFormat="1" applyFill="1" applyBorder="1"/>
    <xf numFmtId="1" fontId="0" fillId="4" borderId="4" xfId="0" applyNumberFormat="1" applyFill="1" applyBorder="1"/>
    <xf numFmtId="1" fontId="0" fillId="4" borderId="11" xfId="0" applyNumberFormat="1" applyFill="1" applyBorder="1"/>
    <xf numFmtId="0" fontId="37" fillId="0" borderId="1" xfId="0" applyFont="1" applyBorder="1"/>
    <xf numFmtId="0" fontId="37" fillId="0" borderId="1" xfId="0" quotePrefix="1" applyFont="1" applyBorder="1" applyAlignment="1">
      <alignment horizontal="left"/>
    </xf>
    <xf numFmtId="0" fontId="37" fillId="0" borderId="1" xfId="0" applyFont="1" applyBorder="1" applyAlignment="1">
      <alignment horizontal="left"/>
    </xf>
    <xf numFmtId="0" fontId="1" fillId="0" borderId="2" xfId="0" applyFont="1" applyBorder="1"/>
    <xf numFmtId="0" fontId="38" fillId="0" borderId="0" xfId="0" applyFont="1"/>
    <xf numFmtId="0" fontId="2" fillId="11" borderId="1" xfId="0" applyFont="1" applyFill="1" applyBorder="1"/>
    <xf numFmtId="9" fontId="2" fillId="11" borderId="1" xfId="1" applyFont="1" applyFill="1" applyBorder="1"/>
    <xf numFmtId="0" fontId="0" fillId="11" borderId="1" xfId="0" applyFill="1" applyBorder="1"/>
    <xf numFmtId="9" fontId="0" fillId="11" borderId="1" xfId="1" applyFont="1" applyFill="1" applyBorder="1"/>
    <xf numFmtId="0" fontId="0" fillId="12" borderId="1" xfId="0" applyFill="1" applyBorder="1"/>
    <xf numFmtId="0" fontId="2" fillId="12" borderId="1" xfId="0" applyFont="1" applyFill="1" applyBorder="1"/>
    <xf numFmtId="0" fontId="2" fillId="13" borderId="1" xfId="0" applyFont="1" applyFill="1" applyBorder="1"/>
    <xf numFmtId="0" fontId="0" fillId="13" borderId="1" xfId="0" applyFill="1" applyBorder="1"/>
    <xf numFmtId="0" fontId="10" fillId="13" borderId="1" xfId="0" applyFont="1" applyFill="1" applyBorder="1"/>
    <xf numFmtId="0" fontId="7" fillId="13" borderId="1" xfId="0" applyFont="1" applyFill="1" applyBorder="1"/>
    <xf numFmtId="0" fontId="0" fillId="13" borderId="2" xfId="0" applyFill="1" applyBorder="1"/>
    <xf numFmtId="0" fontId="19" fillId="13" borderId="1" xfId="0" applyFont="1" applyFill="1" applyBorder="1" applyAlignment="1">
      <alignment horizontal="left"/>
    </xf>
    <xf numFmtId="0" fontId="19" fillId="13" borderId="1" xfId="0" applyFont="1" applyFill="1" applyBorder="1"/>
    <xf numFmtId="0" fontId="19" fillId="13" borderId="4" xfId="0" applyFont="1" applyFill="1" applyBorder="1"/>
    <xf numFmtId="0" fontId="14" fillId="13" borderId="4" xfId="0" applyFont="1" applyFill="1" applyBorder="1"/>
    <xf numFmtId="0" fontId="14" fillId="13" borderId="1" xfId="0" applyFont="1" applyFill="1" applyBorder="1"/>
    <xf numFmtId="0" fontId="1" fillId="13" borderId="1" xfId="0" applyFont="1" applyFill="1" applyBorder="1"/>
    <xf numFmtId="0" fontId="14" fillId="13" borderId="1" xfId="0" applyFont="1" applyFill="1" applyBorder="1" applyAlignment="1">
      <alignment horizontal="left"/>
    </xf>
    <xf numFmtId="0" fontId="27" fillId="13" borderId="4" xfId="0" applyFont="1" applyFill="1" applyBorder="1" applyAlignment="1">
      <alignment horizontal="left"/>
    </xf>
    <xf numFmtId="0" fontId="24" fillId="13" borderId="1" xfId="0" applyFont="1" applyFill="1" applyBorder="1"/>
    <xf numFmtId="0" fontId="25" fillId="13" borderId="1" xfId="0" applyFont="1" applyFill="1" applyBorder="1"/>
    <xf numFmtId="0" fontId="28" fillId="13" borderId="1" xfId="0" applyFont="1" applyFill="1" applyBorder="1"/>
    <xf numFmtId="0" fontId="28" fillId="13" borderId="4" xfId="0" applyFont="1" applyFill="1" applyBorder="1"/>
    <xf numFmtId="0" fontId="23" fillId="13" borderId="1" xfId="0" applyFont="1" applyFill="1" applyBorder="1"/>
    <xf numFmtId="0" fontId="33" fillId="13" borderId="4" xfId="0" applyFont="1" applyFill="1" applyBorder="1"/>
    <xf numFmtId="0" fontId="32" fillId="13" borderId="4" xfId="0" applyFont="1" applyFill="1" applyBorder="1"/>
    <xf numFmtId="0" fontId="32" fillId="13" borderId="4" xfId="0" applyFont="1" applyFill="1" applyBorder="1" applyAlignment="1">
      <alignment horizontal="left"/>
    </xf>
    <xf numFmtId="0" fontId="22" fillId="13" borderId="1" xfId="0" applyFont="1" applyFill="1" applyBorder="1"/>
    <xf numFmtId="0" fontId="30" fillId="13" borderId="1" xfId="0" applyFont="1" applyFill="1" applyBorder="1" applyAlignment="1">
      <alignment horizontal="left"/>
    </xf>
    <xf numFmtId="0" fontId="30" fillId="13" borderId="1" xfId="0" applyFont="1" applyFill="1" applyBorder="1"/>
    <xf numFmtId="0" fontId="30" fillId="13" borderId="4" xfId="0" applyFont="1" applyFill="1" applyBorder="1"/>
    <xf numFmtId="0" fontId="3" fillId="13" borderId="1" xfId="0" applyFont="1" applyFill="1" applyBorder="1"/>
    <xf numFmtId="0" fontId="31" fillId="13" borderId="1" xfId="0" applyFont="1" applyFill="1" applyBorder="1"/>
    <xf numFmtId="0" fontId="31" fillId="13" borderId="4" xfId="0" applyFont="1" applyFill="1" applyBorder="1"/>
    <xf numFmtId="0" fontId="11" fillId="13" borderId="1" xfId="0" applyFont="1" applyFill="1" applyBorder="1"/>
    <xf numFmtId="0" fontId="17" fillId="13" borderId="1" xfId="0" applyFont="1" applyFill="1" applyBorder="1"/>
    <xf numFmtId="0" fontId="15" fillId="13" borderId="1" xfId="0" applyFont="1" applyFill="1" applyBorder="1"/>
    <xf numFmtId="0" fontId="29" fillId="13" borderId="1" xfId="0" applyFont="1" applyFill="1" applyBorder="1" applyAlignment="1">
      <alignment horizontal="left"/>
    </xf>
    <xf numFmtId="0" fontId="29" fillId="13" borderId="1" xfId="0" applyFont="1" applyFill="1" applyBorder="1"/>
    <xf numFmtId="0" fontId="29" fillId="13" borderId="4" xfId="0" applyFont="1" applyFill="1" applyBorder="1"/>
    <xf numFmtId="0" fontId="31" fillId="13" borderId="1" xfId="0" applyFont="1" applyFill="1" applyBorder="1" applyAlignment="1">
      <alignment horizontal="left"/>
    </xf>
    <xf numFmtId="0" fontId="32" fillId="13" borderId="1" xfId="0" applyFont="1" applyFill="1" applyBorder="1"/>
    <xf numFmtId="0" fontId="23" fillId="0" borderId="1" xfId="0" applyFont="1" applyBorder="1" applyAlignment="1">
      <alignment textRotation="44"/>
    </xf>
    <xf numFmtId="0" fontId="23" fillId="0" borderId="0" xfId="0" applyFont="1" applyAlignment="1">
      <alignment textRotation="44"/>
    </xf>
    <xf numFmtId="0" fontId="23" fillId="0" borderId="1" xfId="0" applyFont="1" applyBorder="1" applyAlignment="1">
      <alignment textRotation="46"/>
    </xf>
    <xf numFmtId="0" fontId="39" fillId="8" borderId="1" xfId="0" applyFont="1" applyFill="1" applyBorder="1" applyAlignment="1">
      <alignment horizontal="center" textRotation="46"/>
    </xf>
    <xf numFmtId="0" fontId="23" fillId="8" borderId="1" xfId="0" applyFont="1" applyFill="1" applyBorder="1" applyAlignment="1">
      <alignment horizontal="center" textRotation="46"/>
    </xf>
    <xf numFmtId="0" fontId="23" fillId="0" borderId="4" xfId="0" applyFont="1" applyBorder="1" applyAlignment="1">
      <alignment textRotation="46"/>
    </xf>
    <xf numFmtId="0" fontId="23" fillId="7" borderId="4" xfId="0" applyFont="1" applyFill="1" applyBorder="1" applyAlignment="1">
      <alignment horizontal="center" textRotation="46"/>
    </xf>
    <xf numFmtId="0" fontId="14" fillId="7" borderId="9" xfId="0" applyFont="1" applyFill="1" applyBorder="1"/>
    <xf numFmtId="0" fontId="10" fillId="8" borderId="0" xfId="0" applyFont="1" applyFill="1"/>
    <xf numFmtId="0" fontId="11" fillId="8" borderId="0" xfId="0" applyFont="1" applyFill="1"/>
    <xf numFmtId="0" fontId="2" fillId="8" borderId="0" xfId="0" applyFont="1" applyFill="1"/>
    <xf numFmtId="0" fontId="0" fillId="8" borderId="0" xfId="0" applyFill="1"/>
    <xf numFmtId="0" fontId="14" fillId="8" borderId="0" xfId="0" applyFont="1" applyFill="1"/>
    <xf numFmtId="0" fontId="7" fillId="8" borderId="1" xfId="0" applyFont="1" applyFill="1" applyBorder="1"/>
    <xf numFmtId="0" fontId="17" fillId="8" borderId="1" xfId="0" applyFont="1" applyFill="1" applyBorder="1"/>
    <xf numFmtId="0" fontId="8" fillId="8" borderId="1" xfId="0" applyFont="1" applyFill="1" applyBorder="1"/>
    <xf numFmtId="0" fontId="6" fillId="8" borderId="1" xfId="0" applyFont="1" applyFill="1" applyBorder="1"/>
    <xf numFmtId="0" fontId="0" fillId="0" borderId="30" xfId="0" applyBorder="1"/>
    <xf numFmtId="0" fontId="40" fillId="0" borderId="0" xfId="0" applyFont="1"/>
    <xf numFmtId="0" fontId="41" fillId="0" borderId="0" xfId="0" applyFont="1"/>
    <xf numFmtId="0" fontId="42" fillId="0" borderId="0" xfId="0" applyFont="1"/>
    <xf numFmtId="0" fontId="43" fillId="0" borderId="0" xfId="0" applyFont="1"/>
    <xf numFmtId="0" fontId="8" fillId="4" borderId="1" xfId="0" applyFont="1" applyFill="1" applyBorder="1"/>
    <xf numFmtId="0" fontId="44" fillId="4" borderId="1" xfId="0" applyFont="1" applyFill="1" applyBorder="1"/>
    <xf numFmtId="0" fontId="44" fillId="4" borderId="1" xfId="0" quotePrefix="1" applyFont="1" applyFill="1" applyBorder="1"/>
    <xf numFmtId="0" fontId="8" fillId="4" borderId="1" xfId="0" quotePrefix="1" applyFont="1" applyFill="1" applyBorder="1"/>
    <xf numFmtId="0" fontId="4" fillId="4" borderId="1" xfId="0" applyFont="1" applyFill="1" applyBorder="1"/>
    <xf numFmtId="0" fontId="4" fillId="4" borderId="1" xfId="0" quotePrefix="1" applyFont="1" applyFill="1" applyBorder="1"/>
    <xf numFmtId="0" fontId="45" fillId="4" borderId="1" xfId="0" applyFont="1" applyFill="1" applyBorder="1"/>
    <xf numFmtId="0" fontId="45" fillId="4" borderId="1" xfId="0" quotePrefix="1" applyFont="1" applyFill="1" applyBorder="1"/>
    <xf numFmtId="0" fontId="4" fillId="12" borderId="1" xfId="0" applyFont="1" applyFill="1" applyBorder="1"/>
    <xf numFmtId="0" fontId="0" fillId="12" borderId="2" xfId="0" applyFill="1" applyBorder="1"/>
    <xf numFmtId="0" fontId="0" fillId="12" borderId="1" xfId="0" quotePrefix="1" applyFill="1" applyBorder="1"/>
    <xf numFmtId="0" fontId="0" fillId="12" borderId="6" xfId="0" applyFill="1" applyBorder="1"/>
    <xf numFmtId="0" fontId="0" fillId="12" borderId="3" xfId="0" applyFill="1" applyBorder="1"/>
    <xf numFmtId="0" fontId="7" fillId="12" borderId="1" xfId="0" applyFont="1" applyFill="1" applyBorder="1"/>
    <xf numFmtId="0" fontId="0" fillId="0" borderId="31" xfId="0" applyBorder="1"/>
    <xf numFmtId="0" fontId="2" fillId="2" borderId="32" xfId="0" applyFont="1" applyFill="1" applyBorder="1"/>
    <xf numFmtId="0" fontId="2" fillId="2" borderId="33" xfId="0" applyFont="1" applyFill="1" applyBorder="1"/>
    <xf numFmtId="0" fontId="0" fillId="2" borderId="34" xfId="0" applyFill="1" applyBorder="1"/>
    <xf numFmtId="0" fontId="4" fillId="0" borderId="2" xfId="0" applyFont="1" applyBorder="1"/>
    <xf numFmtId="0" fontId="10" fillId="2" borderId="35" xfId="0" applyFont="1" applyFill="1" applyBorder="1"/>
    <xf numFmtId="0" fontId="10" fillId="2" borderId="33" xfId="0" applyFont="1" applyFill="1" applyBorder="1"/>
    <xf numFmtId="0" fontId="7" fillId="2" borderId="34" xfId="0" applyFont="1" applyFill="1" applyBorder="1"/>
    <xf numFmtId="0" fontId="10" fillId="2" borderId="36" xfId="0" applyFont="1" applyFill="1" applyBorder="1"/>
    <xf numFmtId="0" fontId="42" fillId="0" borderId="0" xfId="0" applyFont="1" applyAlignment="1">
      <alignment wrapText="1"/>
    </xf>
    <xf numFmtId="0" fontId="41" fillId="0" borderId="0" xfId="0" applyFont="1" applyAlignment="1">
      <alignment wrapText="1"/>
    </xf>
    <xf numFmtId="0" fontId="40" fillId="0" borderId="0" xfId="0" applyFont="1" applyAlignment="1">
      <alignment wrapText="1"/>
    </xf>
    <xf numFmtId="0" fontId="0" fillId="0" borderId="0" xfId="0" applyAlignment="1">
      <alignment wrapText="1"/>
    </xf>
    <xf numFmtId="0" fontId="7" fillId="4" borderId="4" xfId="0" applyFont="1" applyFill="1" applyBorder="1" applyAlignment="1"/>
    <xf numFmtId="0" fontId="0" fillId="0" borderId="25" xfId="0" applyBorder="1" applyAlignment="1"/>
    <xf numFmtId="0" fontId="0" fillId="0" borderId="5" xfId="0" applyBorder="1" applyAlignment="1"/>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FFCCFF"/>
      <color rgb="FF008000"/>
      <color rgb="FF3333FF"/>
      <color rgb="FF00CC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24</xdr:row>
      <xdr:rowOff>0</xdr:rowOff>
    </xdr:from>
    <xdr:ext cx="12442031" cy="1107281"/>
    <xdr:sp macro="" textlink="">
      <xdr:nvSpPr>
        <xdr:cNvPr id="2" name="TextBox 1">
          <a:extLst>
            <a:ext uri="{FF2B5EF4-FFF2-40B4-BE49-F238E27FC236}">
              <a16:creationId xmlns:a16="http://schemas.microsoft.com/office/drawing/2014/main" id="{FBD280B0-499E-47B0-802D-C9A97989E015}"/>
            </a:ext>
          </a:extLst>
        </xdr:cNvPr>
        <xdr:cNvSpPr txBox="1"/>
      </xdr:nvSpPr>
      <xdr:spPr>
        <a:xfrm>
          <a:off x="238125" y="4714875"/>
          <a:ext cx="12442031" cy="1107281"/>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This table is</a:t>
          </a:r>
          <a:r>
            <a:rPr lang="en-GB" sz="1100" baseline="0">
              <a:solidFill>
                <a:schemeClr val="tx1"/>
              </a:solidFill>
              <a:effectLst/>
              <a:latin typeface="+mn-lt"/>
              <a:ea typeface="+mn-ea"/>
              <a:cs typeface="+mn-cs"/>
            </a:rPr>
            <a:t> a summary of all known works owned by Henry Hill listed in Christie's catalogues, Brighton exhibiton catalogues or works referenced in other sources which appeared in neither of the previous two sources.</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2. Additional works not on sale in the Christie's auctions but evidenced in Brighton exhibition catalogues or other sources are indicated in </a:t>
          </a:r>
          <a:r>
            <a:rPr lang="en-GB" sz="1100" i="1" baseline="0">
              <a:solidFill>
                <a:schemeClr val="tx1"/>
              </a:solidFill>
              <a:effectLst/>
              <a:latin typeface="+mn-lt"/>
              <a:ea typeface="+mn-ea"/>
              <a:cs typeface="+mn-cs"/>
            </a:rPr>
            <a:t>ii Artists, works, details. </a:t>
          </a:r>
          <a:endParaRPr lang="en-GB" sz="1100" i="1">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3. Some works consisted of pairs of pictures in a single frame as indicated and these have been counted as two separate works.</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4. I have best-guessed the media of a small number of works which were not categorised in sales and exhibition catalogues. This is unlikely to have changed the general proportions of pictures in different media.</a:t>
          </a:r>
          <a:endParaRPr lang="en-GB" sz="1100" i="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p>
      </xdr:txBody>
    </xdr:sp>
    <xdr:clientData/>
  </xdr:oneCellAnchor>
  <xdr:oneCellAnchor>
    <xdr:from>
      <xdr:col>0</xdr:col>
      <xdr:colOff>1</xdr:colOff>
      <xdr:row>41</xdr:row>
      <xdr:rowOff>0</xdr:rowOff>
    </xdr:from>
    <xdr:ext cx="4369594" cy="833437"/>
    <xdr:sp macro="" textlink="">
      <xdr:nvSpPr>
        <xdr:cNvPr id="3" name="TextBox 2">
          <a:extLst>
            <a:ext uri="{FF2B5EF4-FFF2-40B4-BE49-F238E27FC236}">
              <a16:creationId xmlns:a16="http://schemas.microsoft.com/office/drawing/2014/main" id="{147A4C06-DFD3-47E4-A824-63CB182F26E0}"/>
            </a:ext>
          </a:extLst>
        </xdr:cNvPr>
        <xdr:cNvSpPr txBox="1"/>
      </xdr:nvSpPr>
      <xdr:spPr>
        <a:xfrm>
          <a:off x="238126" y="8048625"/>
          <a:ext cx="4369594" cy="833437"/>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This table is</a:t>
          </a:r>
          <a:r>
            <a:rPr lang="en-GB" sz="1100" baseline="0">
              <a:solidFill>
                <a:schemeClr val="tx1"/>
              </a:solidFill>
              <a:effectLst/>
              <a:latin typeface="+mn-lt"/>
              <a:ea typeface="+mn-ea"/>
              <a:cs typeface="+mn-cs"/>
            </a:rPr>
            <a:t> a summary of of the nationalities of the artists who produced the works in the Hill collection as listed in </a:t>
          </a:r>
          <a:r>
            <a:rPr lang="en-GB" sz="1100" i="1" baseline="0">
              <a:solidFill>
                <a:schemeClr val="tx1"/>
              </a:solidFill>
              <a:effectLst/>
              <a:latin typeface="+mn-lt"/>
              <a:ea typeface="+mn-ea"/>
              <a:cs typeface="+mn-cs"/>
            </a:rPr>
            <a:t>ii Artists, works, details </a:t>
          </a:r>
          <a:r>
            <a:rPr lang="en-GB" sz="1100" baseline="0">
              <a:solidFill>
                <a:schemeClr val="tx1"/>
              </a:solidFill>
              <a:effectLst/>
              <a:latin typeface="+mn-lt"/>
              <a:ea typeface="+mn-ea"/>
              <a:cs typeface="+mn-cs"/>
            </a:rPr>
            <a:t>based on internet research.  </a:t>
          </a:r>
          <a:endParaRPr lang="en-GB" sz="1100"/>
        </a:p>
      </xdr:txBody>
    </xdr:sp>
    <xdr:clientData/>
  </xdr:oneCellAnchor>
  <xdr:oneCellAnchor>
    <xdr:from>
      <xdr:col>0</xdr:col>
      <xdr:colOff>1</xdr:colOff>
      <xdr:row>58</xdr:row>
      <xdr:rowOff>19050</xdr:rowOff>
    </xdr:from>
    <xdr:ext cx="4357686" cy="695325"/>
    <xdr:sp macro="" textlink="">
      <xdr:nvSpPr>
        <xdr:cNvPr id="4" name="TextBox 3">
          <a:extLst>
            <a:ext uri="{FF2B5EF4-FFF2-40B4-BE49-F238E27FC236}">
              <a16:creationId xmlns:a16="http://schemas.microsoft.com/office/drawing/2014/main" id="{33B9774B-61C6-4005-9538-952E6E94DB00}"/>
            </a:ext>
          </a:extLst>
        </xdr:cNvPr>
        <xdr:cNvSpPr txBox="1"/>
      </xdr:nvSpPr>
      <xdr:spPr>
        <a:xfrm>
          <a:off x="238126" y="11353800"/>
          <a:ext cx="4357686" cy="695325"/>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This table is</a:t>
          </a:r>
          <a:r>
            <a:rPr lang="en-GB" sz="1100" baseline="0">
              <a:solidFill>
                <a:schemeClr val="tx1"/>
              </a:solidFill>
              <a:effectLst/>
              <a:latin typeface="+mn-lt"/>
              <a:ea typeface="+mn-ea"/>
              <a:cs typeface="+mn-cs"/>
            </a:rPr>
            <a:t> a summary of the genres of the pictures in the Hill collection based on internet research.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p>
      </xdr:txBody>
    </xdr:sp>
    <xdr:clientData/>
  </xdr:oneCellAnchor>
  <xdr:oneCellAnchor>
    <xdr:from>
      <xdr:col>0</xdr:col>
      <xdr:colOff>0</xdr:colOff>
      <xdr:row>75</xdr:row>
      <xdr:rowOff>19050</xdr:rowOff>
    </xdr:from>
    <xdr:ext cx="4471987" cy="778669"/>
    <xdr:sp macro="" textlink="">
      <xdr:nvSpPr>
        <xdr:cNvPr id="5" name="TextBox 4">
          <a:extLst>
            <a:ext uri="{FF2B5EF4-FFF2-40B4-BE49-F238E27FC236}">
              <a16:creationId xmlns:a16="http://schemas.microsoft.com/office/drawing/2014/main" id="{03D16BE0-BFCE-4912-870A-3B9989162AC7}"/>
            </a:ext>
          </a:extLst>
        </xdr:cNvPr>
        <xdr:cNvSpPr txBox="1"/>
      </xdr:nvSpPr>
      <xdr:spPr>
        <a:xfrm>
          <a:off x="219075" y="14639925"/>
          <a:ext cx="4471987" cy="778669"/>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This table is</a:t>
          </a:r>
          <a:r>
            <a:rPr lang="en-GB" sz="1100" baseline="0">
              <a:solidFill>
                <a:schemeClr val="tx1"/>
              </a:solidFill>
              <a:effectLst/>
              <a:latin typeface="+mn-lt"/>
              <a:ea typeface="+mn-ea"/>
              <a:cs typeface="+mn-cs"/>
            </a:rPr>
            <a:t> a summary of the artist societies to which the artists whose works Hill collected belonged. It is compiled used internet research and dictionaries of Victorian painters.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p>
      </xdr:txBody>
    </xdr:sp>
    <xdr:clientData/>
  </xdr:oneCellAnchor>
  <xdr:oneCellAnchor>
    <xdr:from>
      <xdr:col>0</xdr:col>
      <xdr:colOff>19050</xdr:colOff>
      <xdr:row>104</xdr:row>
      <xdr:rowOff>0</xdr:rowOff>
    </xdr:from>
    <xdr:ext cx="4398169" cy="1785937"/>
    <xdr:sp macro="" textlink="">
      <xdr:nvSpPr>
        <xdr:cNvPr id="6" name="TextBox 5">
          <a:extLst>
            <a:ext uri="{FF2B5EF4-FFF2-40B4-BE49-F238E27FC236}">
              <a16:creationId xmlns:a16="http://schemas.microsoft.com/office/drawing/2014/main" id="{5D414ED0-1779-4ECE-BC45-03E8F144908D}"/>
            </a:ext>
          </a:extLst>
        </xdr:cNvPr>
        <xdr:cNvSpPr txBox="1"/>
      </xdr:nvSpPr>
      <xdr:spPr>
        <a:xfrm>
          <a:off x="257175" y="20193000"/>
          <a:ext cx="4398169" cy="1785937"/>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This table lists the</a:t>
          </a:r>
          <a:r>
            <a:rPr lang="en-GB" sz="1100" baseline="0">
              <a:solidFill>
                <a:schemeClr val="tx1"/>
              </a:solidFill>
              <a:effectLst/>
              <a:latin typeface="+mn-lt"/>
              <a:ea typeface="+mn-ea"/>
              <a:cs typeface="+mn-cs"/>
            </a:rPr>
            <a:t> top twenty buyers, mainly dealers such as Agnew's or Tooth, who purchased works from the Hill collection at the Christie's sales. It is extracted from </a:t>
          </a:r>
          <a:r>
            <a:rPr lang="en-GB" sz="1100" i="1" baseline="0">
              <a:solidFill>
                <a:schemeClr val="tx1"/>
              </a:solidFill>
              <a:effectLst/>
              <a:latin typeface="+mn-lt"/>
              <a:ea typeface="+mn-ea"/>
              <a:cs typeface="+mn-cs"/>
            </a:rPr>
            <a:t>vi Buyers.</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2. There were 121 purchasers in all. Included in the 'top twenty' are a member of the Hill family, probably the sibling of one of Henry's brothers and John Charles Robinson, the well known art-collector at the time.</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3. French dealers such as Ruel and Montaigne were involved in buying French and Continental works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11905</xdr:colOff>
      <xdr:row>3</xdr:row>
      <xdr:rowOff>11905</xdr:rowOff>
    </xdr:from>
    <xdr:ext cx="10060781" cy="3286125"/>
    <xdr:sp macro="" textlink="">
      <xdr:nvSpPr>
        <xdr:cNvPr id="2" name="TextBox 1">
          <a:extLst>
            <a:ext uri="{FF2B5EF4-FFF2-40B4-BE49-F238E27FC236}">
              <a16:creationId xmlns:a16="http://schemas.microsoft.com/office/drawing/2014/main" id="{A8C7152E-0FF6-4474-8868-B5C0707523A2}"/>
            </a:ext>
          </a:extLst>
        </xdr:cNvPr>
        <xdr:cNvSpPr txBox="1"/>
      </xdr:nvSpPr>
      <xdr:spPr>
        <a:xfrm>
          <a:off x="11179968" y="1893093"/>
          <a:ext cx="10060781" cy="3286125"/>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The list of artists</a:t>
          </a:r>
          <a:r>
            <a:rPr lang="en-GB" sz="1100" baseline="0">
              <a:solidFill>
                <a:schemeClr val="tx1"/>
              </a:solidFill>
              <a:effectLst/>
              <a:latin typeface="+mn-lt"/>
              <a:ea typeface="+mn-ea"/>
              <a:cs typeface="+mn-cs"/>
            </a:rPr>
            <a:t> and titles of pictures are a summary of the works in the Henry Hill collection sold at Christie' sin 1889, 1892, and 1893 combined with works which Hill owned at one time or another identified from Brighton exhibition catagloues and other sources.</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2. The three Christie's sales catalogues are: i. </a:t>
          </a:r>
          <a:r>
            <a:rPr lang="en-GB" sz="1100" b="0" i="1" u="none" strike="noStrike">
              <a:solidFill>
                <a:schemeClr val="tx1"/>
              </a:solidFill>
              <a:effectLst/>
              <a:latin typeface="+mn-lt"/>
              <a:ea typeface="+mn-ea"/>
              <a:cs typeface="+mn-cs"/>
            </a:rPr>
            <a:t>Catalogue of the First Portion of the Valuable Collection of Modern Pictures of Henry Hill, Esq., Deceased , Late of Marine Parade: Which Will Be Sold By Auction, By Messrs. Christie, Manson &amp; Woods, At Their Rooms, 8 King Street, St James's Square, On Saturday, May 25th, 1889, At One O'Clock Precisely; ii</a:t>
          </a:r>
          <a:r>
            <a:rPr lang="en-GB" sz="1100" b="0" i="0" u="none" strike="noStrike">
              <a:solidFill>
                <a:schemeClr val="tx1"/>
              </a:solidFill>
              <a:effectLst/>
              <a:latin typeface="+mn-lt"/>
              <a:ea typeface="+mn-ea"/>
              <a:cs typeface="+mn-cs"/>
            </a:rPr>
            <a:t>.</a:t>
          </a:r>
          <a:r>
            <a:rPr lang="en-GB" sz="1100" b="0" i="0" u="none" strike="noStrike" baseline="0">
              <a:solidFill>
                <a:schemeClr val="tx1"/>
              </a:solidFill>
              <a:effectLst/>
              <a:latin typeface="+mn-lt"/>
              <a:ea typeface="+mn-ea"/>
              <a:cs typeface="+mn-cs"/>
            </a:rPr>
            <a:t> </a:t>
          </a:r>
          <a:r>
            <a:rPr lang="en-GB" sz="1100" b="0" i="1" u="none" strike="noStrike">
              <a:solidFill>
                <a:schemeClr val="tx1"/>
              </a:solidFill>
              <a:effectLst/>
              <a:latin typeface="+mn-lt"/>
              <a:ea typeface="+mn-ea"/>
              <a:cs typeface="+mn-cs"/>
            </a:rPr>
            <a:t>Catalogue of the Extensive and Valuable Collection of Modern Pictures , Water-colour Drawings, and Sculpture of Henry Hill, Esq., Deceased , Late of Marine Parade: Which Will Be Sold By Auction, By Messrs. Christie, Manson &amp; Woods, At Their Rooms, 8 King Street, St James's Square, On Friday, February 19th, 1892, And On Saturday, February 20th, 1892, At One O'Clock Precisely; </a:t>
          </a:r>
          <a:r>
            <a:rPr lang="en-GB" sz="1100" b="0" i="0" u="none" strike="noStrike">
              <a:solidFill>
                <a:schemeClr val="tx1"/>
              </a:solidFill>
              <a:effectLst/>
              <a:latin typeface="+mn-lt"/>
              <a:ea typeface="+mn-ea"/>
              <a:cs typeface="+mn-cs"/>
            </a:rPr>
            <a:t>iii. </a:t>
          </a:r>
          <a:r>
            <a:rPr lang="en-GB" sz="1100" b="0" i="1" u="none" strike="noStrike">
              <a:solidFill>
                <a:schemeClr val="tx1"/>
              </a:solidFill>
              <a:effectLst/>
              <a:latin typeface="+mn-lt"/>
              <a:ea typeface="+mn-ea"/>
              <a:cs typeface="+mn-cs"/>
            </a:rPr>
            <a:t>Catalogue of Valuable Modern Continental Pictures, The Property of  Henry Hill, Esq., Deceased of Brighton [...] Which Will Be Sold By Auction, By Messrs. Christie, Manson &amp; Woods, At Their Rooms, 8 King Street, St James's Square, On Monday, February 20th, 1893 At One O'Clock Precisely.</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a:solidFill>
                <a:schemeClr val="tx1"/>
              </a:solidFill>
              <a:effectLst/>
              <a:latin typeface="+mn-lt"/>
              <a:ea typeface="+mn-ea"/>
              <a:cs typeface="+mn-cs"/>
            </a:rPr>
            <a:t>3. The</a:t>
          </a:r>
          <a:r>
            <a:rPr lang="en-GB" sz="1100" b="0" i="0" u="none" strike="noStrike" baseline="0">
              <a:solidFill>
                <a:schemeClr val="tx1"/>
              </a:solidFill>
              <a:effectLst/>
              <a:latin typeface="+mn-lt"/>
              <a:ea typeface="+mn-ea"/>
              <a:cs typeface="+mn-cs"/>
            </a:rPr>
            <a:t> Brighton exhibition catalogues are referenced with full titles in </a:t>
          </a:r>
          <a:r>
            <a:rPr lang="en-GB" sz="1100" b="0" i="1" u="none" strike="noStrike" baseline="0">
              <a:solidFill>
                <a:schemeClr val="tx1"/>
              </a:solidFill>
              <a:effectLst/>
              <a:latin typeface="+mn-lt"/>
              <a:ea typeface="+mn-ea"/>
              <a:cs typeface="+mn-cs"/>
            </a:rPr>
            <a:t>viii Brighton catalogues</a:t>
          </a:r>
          <a:r>
            <a:rPr lang="en-GB" sz="1100" b="0" i="0" u="none" strike="noStrike" baseline="0">
              <a:solidFill>
                <a:schemeClr val="tx1"/>
              </a:solidFill>
              <a:effectLst/>
              <a:latin typeface="+mn-lt"/>
              <a:ea typeface="+mn-ea"/>
              <a:cs typeface="+mn-cs"/>
            </a:rPr>
            <a:t>.</a:t>
          </a:r>
          <a:r>
            <a:rPr lang="en-GB" sz="1100" b="0" i="0" u="none" strike="noStrike">
              <a:solidFill>
                <a:schemeClr val="tx1"/>
              </a:solidFill>
              <a:effectLst/>
              <a:latin typeface="+mn-lt"/>
              <a:ea typeface="+mn-ea"/>
              <a:cs typeface="+mn-cs"/>
            </a:rPr>
            <a:t> </a:t>
          </a:r>
          <a:r>
            <a:rPr lang="en-GB"/>
            <a:t> </a:t>
          </a:r>
        </a:p>
        <a:p>
          <a:pPr marL="0" marR="0" lvl="0" indent="0" defTabSz="914400" eaLnBrk="1" fontAlgn="auto" latinLnBrk="0" hangingPunct="1">
            <a:lnSpc>
              <a:spcPct val="100000"/>
            </a:lnSpc>
            <a:spcBef>
              <a:spcPts val="0"/>
            </a:spcBef>
            <a:spcAft>
              <a:spcPts val="0"/>
            </a:spcAft>
            <a:buClrTx/>
            <a:buSzTx/>
            <a:buFontTx/>
            <a:buNone/>
            <a:tabLst/>
            <a:defRPr/>
          </a:pPr>
          <a:r>
            <a:rPr lang="en-GB"/>
            <a:t>4. Column b) </a:t>
          </a:r>
          <a:r>
            <a:rPr lang="en-GB" sz="1100" baseline="0">
              <a:solidFill>
                <a:schemeClr val="tx1"/>
              </a:solidFill>
              <a:effectLst/>
              <a:latin typeface="+mn-lt"/>
              <a:ea typeface="+mn-ea"/>
              <a:cs typeface="+mn-cs"/>
            </a:rPr>
            <a:t>shows original catalogue numbers linking to sheets </a:t>
          </a:r>
          <a:r>
            <a:rPr lang="en-GB" sz="1100" i="1" baseline="0">
              <a:solidFill>
                <a:schemeClr val="tx1"/>
              </a:solidFill>
              <a:effectLst/>
              <a:latin typeface="+mn-lt"/>
              <a:ea typeface="+mn-ea"/>
              <a:cs typeface="+mn-cs"/>
            </a:rPr>
            <a:t>vii Christie's catalogues </a:t>
          </a:r>
          <a:r>
            <a:rPr lang="en-GB" sz="1100" baseline="0">
              <a:solidFill>
                <a:schemeClr val="tx1"/>
              </a:solidFill>
              <a:effectLst/>
              <a:latin typeface="+mn-lt"/>
              <a:ea typeface="+mn-ea"/>
              <a:cs typeface="+mn-cs"/>
            </a:rPr>
            <a:t>and </a:t>
          </a:r>
          <a:r>
            <a:rPr lang="en-GB" sz="1100" i="1" baseline="0">
              <a:solidFill>
                <a:schemeClr val="tx1"/>
              </a:solidFill>
              <a:effectLst/>
              <a:latin typeface="+mn-lt"/>
              <a:ea typeface="+mn-ea"/>
              <a:cs typeface="+mn-cs"/>
            </a:rPr>
            <a:t>viii Brighton catalogues</a:t>
          </a:r>
          <a:endParaRPr lang="en-GB"/>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5. Column f) </a:t>
          </a:r>
          <a:r>
            <a:rPr lang="en-GB" sz="1100" i="0" baseline="0">
              <a:solidFill>
                <a:schemeClr val="tx1"/>
              </a:solidFill>
              <a:effectLst/>
              <a:latin typeface="+mn-lt"/>
              <a:ea typeface="+mn-ea"/>
              <a:cs typeface="+mn-cs"/>
            </a:rPr>
            <a:t>gives possible dates of purchase estimated from a variety of sources including Christie's catalogues.</a:t>
          </a:r>
          <a:r>
            <a:rPr lang="en-GB" sz="1100" baseline="0">
              <a:solidFill>
                <a:schemeClr val="tx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6. Column g) shows the sales price realised taken from handwritten entries in the Christie's sales catalogues.</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7. Column h) indicates works which consisted of two images in the same frame.</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8. Column i) indicates where the painting was exhibited where known (SOFA is Society of French Artists, RA is Royal Academy)</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9. Column j) gives the journal source in which the painting is referred to and which have provided additional information on works in the collection (AJ is </a:t>
          </a:r>
          <a:r>
            <a:rPr lang="en-GB" sz="1100" i="1" baseline="0">
              <a:solidFill>
                <a:schemeClr val="tx1"/>
              </a:solidFill>
              <a:effectLst/>
              <a:latin typeface="+mn-lt"/>
              <a:ea typeface="+mn-ea"/>
              <a:cs typeface="+mn-cs"/>
            </a:rPr>
            <a:t>Art Journal</a:t>
          </a:r>
          <a:r>
            <a:rPr lang="en-GB" sz="1100" baseline="0">
              <a:solidFill>
                <a:schemeClr val="tx1"/>
              </a:solidFill>
              <a:effectLst/>
              <a:latin typeface="+mn-lt"/>
              <a:ea typeface="+mn-ea"/>
              <a:cs typeface="+mn-cs"/>
            </a:rPr>
            <a:t>, MoA is </a:t>
          </a:r>
          <a:r>
            <a:rPr lang="en-GB" sz="1100" i="1" baseline="0">
              <a:solidFill>
                <a:schemeClr val="tx1"/>
              </a:solidFill>
              <a:effectLst/>
              <a:latin typeface="+mn-lt"/>
              <a:ea typeface="+mn-ea"/>
              <a:cs typeface="+mn-cs"/>
            </a:rPr>
            <a:t>Magazine of Art)</a:t>
          </a:r>
          <a:r>
            <a:rPr lang="en-GB" sz="1100" baseline="0">
              <a:solidFill>
                <a:schemeClr val="tx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10. The blocked out lines are pictures which were not sold at the Christie's sales.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i="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i="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0</xdr:colOff>
      <xdr:row>2</xdr:row>
      <xdr:rowOff>166687</xdr:rowOff>
    </xdr:from>
    <xdr:ext cx="4845844" cy="1262063"/>
    <xdr:sp macro="" textlink="">
      <xdr:nvSpPr>
        <xdr:cNvPr id="2" name="TextBox 1">
          <a:extLst>
            <a:ext uri="{FF2B5EF4-FFF2-40B4-BE49-F238E27FC236}">
              <a16:creationId xmlns:a16="http://schemas.microsoft.com/office/drawing/2014/main" id="{D5E3A3FC-82CC-40C0-B28E-A22817B25690}"/>
            </a:ext>
          </a:extLst>
        </xdr:cNvPr>
        <xdr:cNvSpPr txBox="1"/>
      </xdr:nvSpPr>
      <xdr:spPr>
        <a:xfrm>
          <a:off x="3202781" y="595312"/>
          <a:ext cx="4845844" cy="1262063"/>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The</a:t>
          </a:r>
          <a:r>
            <a:rPr lang="en-GB" sz="1100" baseline="0">
              <a:solidFill>
                <a:schemeClr val="tx1"/>
              </a:solidFill>
              <a:effectLst/>
              <a:latin typeface="+mn-lt"/>
              <a:ea typeface="+mn-ea"/>
              <a:cs typeface="+mn-cs"/>
            </a:rPr>
            <a:t> table shows the numbers of paintings that Hill owned by </a:t>
          </a:r>
          <a:r>
            <a:rPr lang="en-GB" sz="1100">
              <a:solidFill>
                <a:schemeClr val="tx1"/>
              </a:solidFill>
              <a:effectLst/>
              <a:latin typeface="+mn-lt"/>
              <a:ea typeface="+mn-ea"/>
              <a:cs typeface="+mn-cs"/>
            </a:rPr>
            <a:t> each individual artist in order from largest to smallest. It is extrapolated</a:t>
          </a:r>
          <a:r>
            <a:rPr lang="en-GB" sz="1100" baseline="0">
              <a:solidFill>
                <a:schemeClr val="tx1"/>
              </a:solidFill>
              <a:effectLst/>
              <a:latin typeface="+mn-lt"/>
              <a:ea typeface="+mn-ea"/>
              <a:cs typeface="+mn-cs"/>
            </a:rPr>
            <a:t> from </a:t>
          </a:r>
          <a:r>
            <a:rPr lang="en-GB" sz="1100" i="1" baseline="0">
              <a:solidFill>
                <a:schemeClr val="tx1"/>
              </a:solidFill>
              <a:effectLst/>
              <a:latin typeface="+mn-lt"/>
              <a:ea typeface="+mn-ea"/>
              <a:cs typeface="+mn-cs"/>
            </a:rPr>
            <a:t>ii Artists, works, details.</a:t>
          </a:r>
          <a:endParaRPr lang="en-GB" sz="1100" i="1">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2. Hill owned works by 186 artists altogether out of which he owned just one painting by 103 of these.</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2. HIll owned more works by Marie Cazin than any other artist.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i="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1</xdr:colOff>
      <xdr:row>2</xdr:row>
      <xdr:rowOff>202405</xdr:rowOff>
    </xdr:from>
    <xdr:ext cx="4929188" cy="1488281"/>
    <xdr:sp macro="" textlink="">
      <xdr:nvSpPr>
        <xdr:cNvPr id="2" name="TextBox 1">
          <a:extLst>
            <a:ext uri="{FF2B5EF4-FFF2-40B4-BE49-F238E27FC236}">
              <a16:creationId xmlns:a16="http://schemas.microsoft.com/office/drawing/2014/main" id="{F283F2FB-4E79-4C1B-B90C-FBC567F737BD}"/>
            </a:ext>
          </a:extLst>
        </xdr:cNvPr>
        <xdr:cNvSpPr txBox="1"/>
      </xdr:nvSpPr>
      <xdr:spPr>
        <a:xfrm>
          <a:off x="6822282" y="631030"/>
          <a:ext cx="4929188" cy="1488281"/>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The table shows</a:t>
          </a:r>
          <a:r>
            <a:rPr lang="en-GB" sz="1100" baseline="0">
              <a:solidFill>
                <a:schemeClr val="tx1"/>
              </a:solidFill>
              <a:effectLst/>
              <a:latin typeface="+mn-lt"/>
              <a:ea typeface="+mn-ea"/>
              <a:cs typeface="+mn-cs"/>
            </a:rPr>
            <a:t> the prices realised at the three Christie's sales in 1889, 1892, 1893 in order of most to least expensive including both pictures and sculptures.</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2. The sources for these are the three Christie's sales catalogues, see vii Christie's catalogues.</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3. The average price realised for pictures and sculptures was c.£38. In the latter nineteenth century 70% of the population earned less than £52 per annum (see Theodore Hoppen, </a:t>
          </a:r>
          <a:r>
            <a:rPr lang="en-GB" sz="1100" i="1" baseline="0">
              <a:solidFill>
                <a:schemeClr val="tx1"/>
              </a:solidFill>
              <a:effectLst/>
              <a:latin typeface="+mn-lt"/>
              <a:ea typeface="+mn-ea"/>
              <a:cs typeface="+mn-cs"/>
            </a:rPr>
            <a:t>The MId-Victorian Generation</a:t>
          </a:r>
          <a:r>
            <a:rPr lang="en-GB" sz="1100" baseline="0">
              <a:solidFill>
                <a:schemeClr val="tx1"/>
              </a:solidFill>
              <a:effectLst/>
              <a:latin typeface="+mn-lt"/>
              <a:ea typeface="+mn-ea"/>
              <a:cs typeface="+mn-cs"/>
            </a:rPr>
            <a:t>, p. 63.)</a:t>
          </a:r>
        </a:p>
        <a:p>
          <a:pPr marL="0" marR="0" lvl="0" indent="0" defTabSz="914400" eaLnBrk="1" fontAlgn="auto" latinLnBrk="0" hangingPunct="1">
            <a:lnSpc>
              <a:spcPct val="100000"/>
            </a:lnSpc>
            <a:spcBef>
              <a:spcPts val="0"/>
            </a:spcBef>
            <a:spcAft>
              <a:spcPts val="0"/>
            </a:spcAft>
            <a:buClrTx/>
            <a:buSzTx/>
            <a:buFontTx/>
            <a:buNone/>
            <a:tabLst/>
            <a:defRPr/>
          </a:pPr>
          <a:endParaRPr lang="en-GB" sz="1100" i="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i="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1</xdr:colOff>
      <xdr:row>3</xdr:row>
      <xdr:rowOff>0</xdr:rowOff>
    </xdr:from>
    <xdr:ext cx="5441156" cy="1131093"/>
    <xdr:sp macro="" textlink="">
      <xdr:nvSpPr>
        <xdr:cNvPr id="3" name="TextBox 2">
          <a:extLst>
            <a:ext uri="{FF2B5EF4-FFF2-40B4-BE49-F238E27FC236}">
              <a16:creationId xmlns:a16="http://schemas.microsoft.com/office/drawing/2014/main" id="{60BCA06B-C3D5-4BD2-AD3B-3289FEE825BF}"/>
            </a:ext>
          </a:extLst>
        </xdr:cNvPr>
        <xdr:cNvSpPr txBox="1"/>
      </xdr:nvSpPr>
      <xdr:spPr>
        <a:xfrm>
          <a:off x="9263064" y="642938"/>
          <a:ext cx="5441156" cy="1131093"/>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The table shows</a:t>
          </a:r>
          <a:r>
            <a:rPr lang="en-GB" sz="1100" baseline="0">
              <a:solidFill>
                <a:schemeClr val="tx1"/>
              </a:solidFill>
              <a:effectLst/>
              <a:latin typeface="+mn-lt"/>
              <a:ea typeface="+mn-ea"/>
              <a:cs typeface="+mn-cs"/>
            </a:rPr>
            <a:t> the sizes of the pictures converted from inches into centimetres  as described in the  three Christie's sales catalogues in 1889, 1892, 1893 in order of largest to smallest. </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2. Prices are also included to provide a comparison between size and price.</a:t>
          </a:r>
          <a:endParaRPr lang="en-GB" sz="1100" i="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i="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9</xdr:col>
      <xdr:colOff>8203</xdr:colOff>
      <xdr:row>3</xdr:row>
      <xdr:rowOff>25136</xdr:rowOff>
    </xdr:from>
    <xdr:ext cx="5897298" cy="1594114"/>
    <xdr:sp macro="" textlink="">
      <xdr:nvSpPr>
        <xdr:cNvPr id="2" name="TextBox 1">
          <a:extLst>
            <a:ext uri="{FF2B5EF4-FFF2-40B4-BE49-F238E27FC236}">
              <a16:creationId xmlns:a16="http://schemas.microsoft.com/office/drawing/2014/main" id="{F8A06C70-98DF-49A2-8700-5DEFE25045A7}"/>
            </a:ext>
          </a:extLst>
        </xdr:cNvPr>
        <xdr:cNvSpPr txBox="1"/>
      </xdr:nvSpPr>
      <xdr:spPr>
        <a:xfrm>
          <a:off x="8914078" y="691886"/>
          <a:ext cx="5897298" cy="1594114"/>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The salient details are taken</a:t>
          </a:r>
          <a:r>
            <a:rPr lang="en-GB" sz="1100" baseline="0">
              <a:solidFill>
                <a:schemeClr val="tx1"/>
              </a:solidFill>
              <a:effectLst/>
              <a:latin typeface="+mn-lt"/>
              <a:ea typeface="+mn-ea"/>
              <a:cs typeface="+mn-cs"/>
            </a:rPr>
            <a:t> from the three Christie's catalogues summarised in </a:t>
          </a:r>
          <a:r>
            <a:rPr lang="en-GB" sz="1100" i="1" baseline="0">
              <a:solidFill>
                <a:schemeClr val="tx1"/>
              </a:solidFill>
              <a:effectLst/>
              <a:latin typeface="+mn-lt"/>
              <a:ea typeface="+mn-ea"/>
              <a:cs typeface="+mn-cs"/>
            </a:rPr>
            <a:t>vii Christie's catalogues</a:t>
          </a:r>
          <a:r>
            <a:rPr lang="en-GB" sz="1100" baseline="0">
              <a:solidFill>
                <a:schemeClr val="tx1"/>
              </a:solidFill>
              <a:effectLst/>
              <a:latin typeface="+mn-lt"/>
              <a:ea typeface="+mn-ea"/>
              <a:cs typeface="+mn-cs"/>
            </a:rPr>
            <a:t>. It lists the artists and works next to the purchaser as handwritten into the sale catalogues following the completion of the sales.</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2. A few names have been difficult to decipher because of the handwriting and names which might be approximate are shown with question marks and the most illegible names come at the end of the list preceded with a 'z'.</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3. A summary of the top twenty buyers is given in </a:t>
          </a:r>
          <a:r>
            <a:rPr lang="en-GB" sz="1100" i="1" baseline="0">
              <a:solidFill>
                <a:schemeClr val="tx1"/>
              </a:solidFill>
              <a:effectLst/>
              <a:latin typeface="+mn-lt"/>
              <a:ea typeface="+mn-ea"/>
              <a:cs typeface="+mn-cs"/>
            </a:rPr>
            <a:t>i Summary tables</a:t>
          </a:r>
          <a:r>
            <a:rPr lang="en-GB" sz="1100" baseline="0">
              <a:solidFill>
                <a:schemeClr val="tx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i="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i="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12</xdr:col>
      <xdr:colOff>284427</xdr:colOff>
      <xdr:row>2</xdr:row>
      <xdr:rowOff>144198</xdr:rowOff>
    </xdr:from>
    <xdr:ext cx="10060781" cy="2034646"/>
    <xdr:sp macro="" textlink="">
      <xdr:nvSpPr>
        <xdr:cNvPr id="2" name="TextBox 1">
          <a:extLst>
            <a:ext uri="{FF2B5EF4-FFF2-40B4-BE49-F238E27FC236}">
              <a16:creationId xmlns:a16="http://schemas.microsoft.com/office/drawing/2014/main" id="{3A080994-7F71-4184-9636-6B857D67CD79}"/>
            </a:ext>
          </a:extLst>
        </xdr:cNvPr>
        <xdr:cNvSpPr txBox="1"/>
      </xdr:nvSpPr>
      <xdr:spPr>
        <a:xfrm>
          <a:off x="12095427" y="620448"/>
          <a:ext cx="10060781" cy="2034646"/>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The details are a</a:t>
          </a:r>
          <a:r>
            <a:rPr lang="en-GB" sz="1100" baseline="0">
              <a:solidFill>
                <a:schemeClr val="tx1"/>
              </a:solidFill>
              <a:effectLst/>
              <a:latin typeface="+mn-lt"/>
              <a:ea typeface="+mn-ea"/>
              <a:cs typeface="+mn-cs"/>
            </a:rPr>
            <a:t> transcription from the following three Christie's catalogues: 1. </a:t>
          </a:r>
          <a:r>
            <a:rPr lang="en-GB" sz="1100" b="0" i="1" u="none" strike="noStrike">
              <a:solidFill>
                <a:schemeClr val="tx1"/>
              </a:solidFill>
              <a:effectLst/>
              <a:latin typeface="+mn-lt"/>
              <a:ea typeface="+mn-ea"/>
              <a:cs typeface="+mn-cs"/>
            </a:rPr>
            <a:t>Catalogue of the First Portion of the Valuable Collection of Modern Pictures of Henry Hill, Esq., Deceased , Late of Marine Parade: Which Will Be Sold By Auction, By Messrs. Christie, Manson &amp; Woods, At Their Rooms, 8 King Street, St James's Square, On Saturday, May 25th, 1889, At One O'Clock Precisely; </a:t>
          </a:r>
          <a:r>
            <a:rPr lang="en-GB" sz="1100" b="0" i="0" u="none" strike="noStrike">
              <a:solidFill>
                <a:schemeClr val="tx1"/>
              </a:solidFill>
              <a:effectLst/>
              <a:latin typeface="+mn-lt"/>
              <a:ea typeface="+mn-ea"/>
              <a:cs typeface="+mn-cs"/>
            </a:rPr>
            <a:t>2.</a:t>
          </a:r>
          <a:r>
            <a:rPr lang="en-GB" sz="1100" b="0" i="0" u="none" strike="noStrike" baseline="0">
              <a:solidFill>
                <a:schemeClr val="tx1"/>
              </a:solidFill>
              <a:effectLst/>
              <a:latin typeface="+mn-lt"/>
              <a:ea typeface="+mn-ea"/>
              <a:cs typeface="+mn-cs"/>
            </a:rPr>
            <a:t> </a:t>
          </a:r>
          <a:r>
            <a:rPr lang="en-GB" sz="1100" b="0" i="1" u="none" strike="noStrike">
              <a:solidFill>
                <a:schemeClr val="tx1"/>
              </a:solidFill>
              <a:effectLst/>
              <a:latin typeface="+mn-lt"/>
              <a:ea typeface="+mn-ea"/>
              <a:cs typeface="+mn-cs"/>
            </a:rPr>
            <a:t>Catalogue of the Extensive and Valuable Collection of Modern Pictures , Water-colour Drawings, and Sculpture of Henry Hill, Esq., Deceased , Late of Marine Parade: Which Will Be Sold By Auction, By Messrs. Christie, Manson &amp; Woods, At Their Rooms, 8 King Street, St James's Square, On Friday, February 19th, 1892, And On Saturday, February 20th, 1892, At One O'Clock Precisely; </a:t>
          </a:r>
          <a:r>
            <a:rPr lang="en-GB" sz="1100" b="0" i="0" u="none" strike="noStrike">
              <a:solidFill>
                <a:schemeClr val="tx1"/>
              </a:solidFill>
              <a:effectLst/>
              <a:latin typeface="+mn-lt"/>
              <a:ea typeface="+mn-ea"/>
              <a:cs typeface="+mn-cs"/>
            </a:rPr>
            <a:t>3. </a:t>
          </a:r>
          <a:r>
            <a:rPr lang="en-GB" sz="1100" b="0" i="1" u="none" strike="noStrike">
              <a:solidFill>
                <a:schemeClr val="tx1"/>
              </a:solidFill>
              <a:effectLst/>
              <a:latin typeface="+mn-lt"/>
              <a:ea typeface="+mn-ea"/>
              <a:cs typeface="+mn-cs"/>
            </a:rPr>
            <a:t>Catalogue of Valuable Modern Continental Pictures, The Property of  Henry Hill, Esq., Deceased of Brighton [...] Which Will Be Sold By Auction, By Messrs. Christie, Manson &amp; Woods, At Their Rooms, 8 King Street, St James's Square, On Monday, February 20th, 1893 At One O'Clock Precisely</a:t>
          </a:r>
          <a:r>
            <a:rPr lang="en-GB" sz="1100" b="0" i="0" u="none" strike="noStrike">
              <a:solidFill>
                <a:schemeClr val="tx1"/>
              </a:solidFill>
              <a:effectLst/>
              <a:latin typeface="+mn-lt"/>
              <a:ea typeface="+mn-ea"/>
              <a:cs typeface="+mn-cs"/>
            </a:rPr>
            <a:t> </a:t>
          </a:r>
          <a:r>
            <a:rPr lang="en-GB"/>
            <a:t> </a:t>
          </a: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2. The prices at which the pictures were sold and the names of the buyers were added in by hand following the completion of the sales in the resepctive years.</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3. The dates in column D either refer to the date of purchase or the date when the work was painted. Exhibition dates  and location are given in columns E and F.</a:t>
          </a:r>
        </a:p>
        <a:p>
          <a:pPr marL="0" marR="0" lvl="0" indent="0" defTabSz="914400" eaLnBrk="1" fontAlgn="auto" latinLnBrk="0" hangingPunct="1">
            <a:lnSpc>
              <a:spcPct val="100000"/>
            </a:lnSpc>
            <a:spcBef>
              <a:spcPts val="0"/>
            </a:spcBef>
            <a:spcAft>
              <a:spcPts val="0"/>
            </a:spcAft>
            <a:buClrTx/>
            <a:buSzTx/>
            <a:buFontTx/>
            <a:buNone/>
            <a:tabLst/>
            <a:defRPr/>
          </a:pPr>
          <a:endParaRPr lang="en-GB" sz="1100" i="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i="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4</xdr:col>
      <xdr:colOff>0</xdr:colOff>
      <xdr:row>3</xdr:row>
      <xdr:rowOff>190499</xdr:rowOff>
    </xdr:from>
    <xdr:ext cx="8251031" cy="2238375"/>
    <xdr:sp macro="" textlink="">
      <xdr:nvSpPr>
        <xdr:cNvPr id="2" name="TextBox 1">
          <a:extLst>
            <a:ext uri="{FF2B5EF4-FFF2-40B4-BE49-F238E27FC236}">
              <a16:creationId xmlns:a16="http://schemas.microsoft.com/office/drawing/2014/main" id="{4E92DF75-010A-4FAA-819A-EDCD00AF87AD}"/>
            </a:ext>
          </a:extLst>
        </xdr:cNvPr>
        <xdr:cNvSpPr txBox="1"/>
      </xdr:nvSpPr>
      <xdr:spPr>
        <a:xfrm>
          <a:off x="5857875" y="1047749"/>
          <a:ext cx="8251031" cy="2238375"/>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Tables</a:t>
          </a:r>
          <a:r>
            <a:rPr lang="en-GB" sz="1100" baseline="0">
              <a:solidFill>
                <a:schemeClr val="tx1"/>
              </a:solidFill>
              <a:effectLst/>
              <a:latin typeface="+mn-lt"/>
              <a:ea typeface="+mn-ea"/>
              <a:cs typeface="+mn-cs"/>
            </a:rPr>
            <a:t> a) to i) headed by the names of the relevant catalogues list the pictures owned by Henry Hill which were exhibited in Brighton Picture Gallery between 1872 and 1878. </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2. Table j) lists the pictures which Charlotte Hill was in possession of and exhibited in 1884, her husband having died in 1882. There were no Hill pictures on show at exhibitions between 1879 and 1883 and after 1884. </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3. Table b) is amalgamated from two catalogues for the same exhibition. Hill's paintings were mingled with a selection owned by the Town Council displayed on a screen at the south end of the gallery.</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4. All the works loaned by Hill listed in Table g) in the Spring 1877 exhibition were etchings.</a:t>
          </a:r>
          <a:r>
            <a:rPr lang="en-GB" sz="1100" b="0" i="0" u="none" strike="noStrike">
              <a:solidFill>
                <a:schemeClr val="tx1"/>
              </a:solidFill>
              <a:effectLst/>
              <a:latin typeface="+mn-lt"/>
              <a:ea typeface="+mn-ea"/>
              <a:cs typeface="+mn-cs"/>
            </a:rPr>
            <a:t>Below are listed the pictures not for sale at this exhibition together with those which were owned by Hill or not indicated.</a:t>
          </a:r>
          <a:r>
            <a:rPr lang="en-GB"/>
            <a:t> </a:t>
          </a:r>
        </a:p>
        <a:p>
          <a:pPr marL="0" marR="0" lvl="0" indent="0" defTabSz="914400" eaLnBrk="1" fontAlgn="auto" latinLnBrk="0" hangingPunct="1">
            <a:lnSpc>
              <a:spcPct val="100000"/>
            </a:lnSpc>
            <a:spcBef>
              <a:spcPts val="0"/>
            </a:spcBef>
            <a:spcAft>
              <a:spcPts val="0"/>
            </a:spcAft>
            <a:buClrTx/>
            <a:buSzTx/>
            <a:buFontTx/>
            <a:buNone/>
            <a:tabLst/>
            <a:defRPr/>
          </a:pPr>
          <a:r>
            <a:rPr lang="en-GB"/>
            <a:t>5. Table h) lists all the pictures loaned to this sale exhibition in Autumn 1877 which were not for sale,</a:t>
          </a:r>
          <a:r>
            <a:rPr lang="en-GB" baseline="0"/>
            <a:t> most of which were owned by Hill. </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6. Table k) lists other works which Hill must have owned at some point identified from other sources as referenced.</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A6F9B-0C5A-4D07-8C64-930767F00772}">
  <dimension ref="A1:P103"/>
  <sheetViews>
    <sheetView tabSelected="1" zoomScale="80" zoomScaleNormal="80" workbookViewId="0">
      <selection activeCell="K34" sqref="K34"/>
    </sheetView>
  </sheetViews>
  <sheetFormatPr defaultRowHeight="15" x14ac:dyDescent="0.25"/>
  <cols>
    <col min="1" max="1" width="29.28515625" customWidth="1"/>
    <col min="6" max="6" width="19.42578125" bestFit="1" customWidth="1"/>
    <col min="11" max="11" width="19" bestFit="1" customWidth="1"/>
  </cols>
  <sheetData>
    <row r="1" spans="1:16" ht="18.75" x14ac:dyDescent="0.3">
      <c r="A1" s="188" t="s">
        <v>0</v>
      </c>
    </row>
    <row r="3" spans="1:16" ht="18.75" x14ac:dyDescent="0.3">
      <c r="A3" s="224" t="s">
        <v>1</v>
      </c>
    </row>
    <row r="4" spans="1:16" ht="15.75" thickBot="1" x14ac:dyDescent="0.3"/>
    <row r="5" spans="1:16" x14ac:dyDescent="0.25">
      <c r="A5" s="99" t="s">
        <v>2</v>
      </c>
      <c r="B5" s="100"/>
      <c r="C5" s="100"/>
      <c r="D5" s="100"/>
      <c r="E5" s="100"/>
      <c r="F5" s="100"/>
      <c r="G5" s="100"/>
      <c r="H5" s="100"/>
      <c r="I5" s="100"/>
      <c r="J5" s="100"/>
      <c r="K5" s="100"/>
      <c r="L5" s="100"/>
      <c r="M5" s="100"/>
      <c r="N5" s="100"/>
      <c r="O5" s="100"/>
      <c r="P5" s="101"/>
    </row>
    <row r="6" spans="1:16" x14ac:dyDescent="0.25">
      <c r="A6" s="102" t="s">
        <v>3</v>
      </c>
      <c r="B6" s="98"/>
      <c r="C6" s="98"/>
      <c r="D6" s="98"/>
      <c r="E6" s="98"/>
      <c r="F6" s="97" t="s">
        <v>4</v>
      </c>
      <c r="G6" s="97"/>
      <c r="H6" s="97"/>
      <c r="I6" s="97"/>
      <c r="J6" s="97"/>
      <c r="K6" s="96" t="s">
        <v>5</v>
      </c>
      <c r="L6" s="50"/>
      <c r="M6" s="50"/>
      <c r="N6" s="50"/>
      <c r="O6" s="50"/>
      <c r="P6" s="123"/>
    </row>
    <row r="7" spans="1:16" x14ac:dyDescent="0.25">
      <c r="A7" s="103"/>
      <c r="B7" s="60"/>
      <c r="C7" s="98" t="s">
        <v>6</v>
      </c>
      <c r="D7" s="98" t="s">
        <v>7</v>
      </c>
      <c r="E7" s="98" t="s">
        <v>8</v>
      </c>
      <c r="F7" s="97"/>
      <c r="G7" s="97"/>
      <c r="H7" s="97" t="s">
        <v>6</v>
      </c>
      <c r="I7" s="97" t="s">
        <v>7</v>
      </c>
      <c r="J7" s="97" t="s">
        <v>9</v>
      </c>
      <c r="K7" s="96"/>
      <c r="L7" s="96"/>
      <c r="M7" s="96" t="s">
        <v>6</v>
      </c>
      <c r="N7" s="96" t="s">
        <v>7</v>
      </c>
      <c r="O7" s="96" t="s">
        <v>8</v>
      </c>
      <c r="P7" s="124" t="s">
        <v>10</v>
      </c>
    </row>
    <row r="8" spans="1:16" x14ac:dyDescent="0.25">
      <c r="A8" s="102" t="s">
        <v>11</v>
      </c>
      <c r="B8" s="60">
        <v>139</v>
      </c>
      <c r="C8" s="60">
        <v>3</v>
      </c>
      <c r="D8" s="60"/>
      <c r="E8" s="60">
        <f>SUM(B8:D8)</f>
        <v>142</v>
      </c>
      <c r="F8" s="97" t="s">
        <v>11</v>
      </c>
      <c r="G8" s="2">
        <v>189</v>
      </c>
      <c r="H8" s="2">
        <v>7</v>
      </c>
      <c r="I8" s="2">
        <v>10</v>
      </c>
      <c r="J8" s="2">
        <f>SUM(G8:I8)</f>
        <v>206</v>
      </c>
      <c r="K8" s="96" t="s">
        <v>11</v>
      </c>
      <c r="L8" s="50">
        <v>122</v>
      </c>
      <c r="M8" s="50"/>
      <c r="N8" s="50"/>
      <c r="O8" s="50">
        <f>SUM(L8:N8)</f>
        <v>122</v>
      </c>
      <c r="P8" s="123">
        <f t="shared" ref="P8:P11" si="0">E8+J8+O8</f>
        <v>470</v>
      </c>
    </row>
    <row r="9" spans="1:16" x14ac:dyDescent="0.25">
      <c r="A9" s="102" t="s">
        <v>12</v>
      </c>
      <c r="B9" s="60"/>
      <c r="C9" s="60"/>
      <c r="D9" s="60"/>
      <c r="E9" s="60"/>
      <c r="F9" s="97" t="s">
        <v>12</v>
      </c>
      <c r="G9" s="2">
        <v>81</v>
      </c>
      <c r="H9" s="2">
        <v>37</v>
      </c>
      <c r="I9" s="2">
        <v>1</v>
      </c>
      <c r="J9" s="2">
        <f>SUM(G9:I9)</f>
        <v>119</v>
      </c>
      <c r="K9" s="96" t="s">
        <v>12</v>
      </c>
      <c r="L9" s="50"/>
      <c r="M9" s="50"/>
      <c r="N9" s="50"/>
      <c r="O9" s="50"/>
      <c r="P9" s="123">
        <f t="shared" si="0"/>
        <v>119</v>
      </c>
    </row>
    <row r="10" spans="1:16" x14ac:dyDescent="0.25">
      <c r="A10" s="102" t="s">
        <v>13</v>
      </c>
      <c r="B10" s="60">
        <v>6</v>
      </c>
      <c r="C10" s="60"/>
      <c r="D10" s="60"/>
      <c r="E10" s="60">
        <f>SUM(B10:D10)</f>
        <v>6</v>
      </c>
      <c r="F10" s="97" t="s">
        <v>13</v>
      </c>
      <c r="G10" s="2">
        <v>2</v>
      </c>
      <c r="H10" s="2"/>
      <c r="I10" s="2"/>
      <c r="J10" s="2">
        <v>2</v>
      </c>
      <c r="K10" s="96" t="s">
        <v>13</v>
      </c>
      <c r="L10" s="50">
        <v>17</v>
      </c>
      <c r="M10" s="50"/>
      <c r="N10" s="50"/>
      <c r="O10" s="50">
        <f>SUM(L10:N10)</f>
        <v>17</v>
      </c>
      <c r="P10" s="123">
        <f t="shared" si="0"/>
        <v>25</v>
      </c>
    </row>
    <row r="11" spans="1:16" x14ac:dyDescent="0.25">
      <c r="A11" s="102" t="s">
        <v>14</v>
      </c>
      <c r="B11" s="60"/>
      <c r="C11" s="60"/>
      <c r="D11" s="60"/>
      <c r="E11" s="60"/>
      <c r="F11" s="97" t="s">
        <v>14</v>
      </c>
      <c r="G11" s="2"/>
      <c r="H11" s="2"/>
      <c r="I11" s="2"/>
      <c r="J11" s="2"/>
      <c r="K11" s="96" t="s">
        <v>15</v>
      </c>
      <c r="L11" s="50">
        <v>3</v>
      </c>
      <c r="M11" s="50"/>
      <c r="N11" s="50">
        <v>1</v>
      </c>
      <c r="O11" s="50">
        <f>SUM(L11:N11)</f>
        <v>4</v>
      </c>
      <c r="P11" s="123">
        <f t="shared" si="0"/>
        <v>4</v>
      </c>
    </row>
    <row r="12" spans="1:16" x14ac:dyDescent="0.25">
      <c r="A12" s="102"/>
      <c r="B12" s="60"/>
      <c r="C12" s="60"/>
      <c r="D12" s="60"/>
      <c r="E12" s="60">
        <f>SUM(E8:E11)</f>
        <v>148</v>
      </c>
      <c r="F12" s="97"/>
      <c r="G12" s="2"/>
      <c r="H12" s="2"/>
      <c r="I12" s="2"/>
      <c r="J12" s="2">
        <f>SUM(J8:J11)</f>
        <v>327</v>
      </c>
      <c r="K12" s="96"/>
      <c r="L12" s="50"/>
      <c r="M12" s="50"/>
      <c r="N12" s="50"/>
      <c r="O12" s="50">
        <f>SUM(O8:O11)</f>
        <v>143</v>
      </c>
      <c r="P12" s="123">
        <f>E12+J12+O12</f>
        <v>618</v>
      </c>
    </row>
    <row r="13" spans="1:16" ht="15.75" thickBot="1" x14ac:dyDescent="0.3">
      <c r="A13" s="104" t="s">
        <v>16</v>
      </c>
      <c r="B13" s="105"/>
      <c r="C13" s="105"/>
      <c r="D13" s="105"/>
      <c r="E13" s="105"/>
      <c r="F13" s="106" t="s">
        <v>16</v>
      </c>
      <c r="G13" s="81">
        <v>14</v>
      </c>
      <c r="H13" s="81"/>
      <c r="I13" s="81"/>
      <c r="J13" s="81">
        <f>SUM(G13:I13)</f>
        <v>14</v>
      </c>
      <c r="K13" s="107" t="s">
        <v>16</v>
      </c>
      <c r="L13" s="82">
        <v>6</v>
      </c>
      <c r="M13" s="82"/>
      <c r="N13" s="82"/>
      <c r="O13" s="82">
        <f>SUM(L13:N13)</f>
        <v>6</v>
      </c>
      <c r="P13" s="127">
        <f>E13+J13+O13</f>
        <v>20</v>
      </c>
    </row>
    <row r="14" spans="1:16" ht="15.75" thickBot="1" x14ac:dyDescent="0.3"/>
    <row r="15" spans="1:16" x14ac:dyDescent="0.25">
      <c r="A15" s="108" t="s">
        <v>17</v>
      </c>
      <c r="B15" s="100"/>
      <c r="C15" s="100"/>
      <c r="D15" s="100"/>
      <c r="E15" s="101"/>
      <c r="F15" s="119" t="s">
        <v>18</v>
      </c>
      <c r="G15" s="120"/>
      <c r="H15" s="120"/>
      <c r="I15" s="121"/>
    </row>
    <row r="16" spans="1:16" x14ac:dyDescent="0.25">
      <c r="A16" s="109" t="s">
        <v>3</v>
      </c>
      <c r="B16" s="110"/>
      <c r="C16" s="110"/>
      <c r="D16" s="110"/>
      <c r="E16" s="111"/>
      <c r="F16" s="122"/>
      <c r="G16" s="53"/>
      <c r="H16" s="53"/>
      <c r="I16" s="123"/>
    </row>
    <row r="17" spans="1:9" x14ac:dyDescent="0.25">
      <c r="A17" s="112"/>
      <c r="B17" s="113"/>
      <c r="C17" s="110" t="s">
        <v>6</v>
      </c>
      <c r="D17" s="110" t="s">
        <v>7</v>
      </c>
      <c r="E17" s="111" t="s">
        <v>8</v>
      </c>
      <c r="F17" s="122"/>
      <c r="G17" s="53"/>
      <c r="H17" s="53"/>
      <c r="I17" s="123"/>
    </row>
    <row r="18" spans="1:9" x14ac:dyDescent="0.25">
      <c r="A18" s="109" t="s">
        <v>11</v>
      </c>
      <c r="B18" s="113">
        <v>61</v>
      </c>
      <c r="C18" s="113"/>
      <c r="D18" s="113"/>
      <c r="E18" s="114">
        <f>SUM(B18:D18)</f>
        <v>61</v>
      </c>
      <c r="F18" s="118" t="s">
        <v>11</v>
      </c>
      <c r="G18" s="53"/>
      <c r="H18" s="53"/>
      <c r="I18" s="123">
        <f>P8+E18</f>
        <v>531</v>
      </c>
    </row>
    <row r="19" spans="1:9" x14ac:dyDescent="0.25">
      <c r="A19" s="109" t="s">
        <v>12</v>
      </c>
      <c r="B19" s="113">
        <v>8</v>
      </c>
      <c r="C19" s="113"/>
      <c r="D19" s="113"/>
      <c r="E19" s="114">
        <f>SUM(B19:D19)</f>
        <v>8</v>
      </c>
      <c r="F19" s="118" t="s">
        <v>12</v>
      </c>
      <c r="G19" s="53"/>
      <c r="H19" s="53"/>
      <c r="I19" s="123">
        <f>P9+E19</f>
        <v>127</v>
      </c>
    </row>
    <row r="20" spans="1:9" x14ac:dyDescent="0.25">
      <c r="A20" s="109" t="s">
        <v>13</v>
      </c>
      <c r="B20" s="113">
        <v>25</v>
      </c>
      <c r="C20" s="113"/>
      <c r="D20" s="113"/>
      <c r="E20" s="114">
        <f>SUM(B20:D20)</f>
        <v>25</v>
      </c>
      <c r="F20" s="118" t="s">
        <v>13</v>
      </c>
      <c r="G20" s="53"/>
      <c r="H20" s="53"/>
      <c r="I20" s="123">
        <f>P10+E20</f>
        <v>50</v>
      </c>
    </row>
    <row r="21" spans="1:9" x14ac:dyDescent="0.25">
      <c r="A21" s="109" t="s">
        <v>14</v>
      </c>
      <c r="B21" s="113">
        <v>16</v>
      </c>
      <c r="C21" s="113"/>
      <c r="D21" s="113"/>
      <c r="E21" s="114">
        <f>SUM(B21:D21)</f>
        <v>16</v>
      </c>
      <c r="F21" s="118" t="s">
        <v>14</v>
      </c>
      <c r="G21" s="53"/>
      <c r="H21" s="53"/>
      <c r="I21" s="123">
        <f>P11+E21</f>
        <v>20</v>
      </c>
    </row>
    <row r="22" spans="1:9" x14ac:dyDescent="0.25">
      <c r="A22" s="109"/>
      <c r="B22" s="113"/>
      <c r="C22" s="113"/>
      <c r="D22" s="113"/>
      <c r="E22" s="114">
        <f>SUM(E18:E21)</f>
        <v>110</v>
      </c>
      <c r="F22" s="118"/>
      <c r="G22" s="53"/>
      <c r="H22" s="53"/>
      <c r="I22" s="124">
        <f>SUM(I18:I21)</f>
        <v>728</v>
      </c>
    </row>
    <row r="23" spans="1:9" ht="15.75" thickBot="1" x14ac:dyDescent="0.3">
      <c r="A23" s="115" t="s">
        <v>16</v>
      </c>
      <c r="B23" s="116"/>
      <c r="C23" s="116"/>
      <c r="D23" s="116"/>
      <c r="E23" s="117"/>
      <c r="F23" s="125" t="s">
        <v>16</v>
      </c>
      <c r="G23" s="126"/>
      <c r="H23" s="126"/>
      <c r="I23" s="127">
        <v>20</v>
      </c>
    </row>
    <row r="32" spans="1:9" ht="18.75" x14ac:dyDescent="0.3">
      <c r="A32" s="224" t="s">
        <v>19</v>
      </c>
    </row>
    <row r="33" spans="1:5" ht="18.75" x14ac:dyDescent="0.3">
      <c r="A33" s="224"/>
    </row>
    <row r="34" spans="1:5" x14ac:dyDescent="0.25">
      <c r="A34" s="54" t="s">
        <v>20</v>
      </c>
      <c r="B34" s="54" t="s">
        <v>21</v>
      </c>
      <c r="C34" s="54" t="s">
        <v>22</v>
      </c>
      <c r="D34" s="54" t="s">
        <v>23</v>
      </c>
      <c r="E34" s="54" t="s">
        <v>22</v>
      </c>
    </row>
    <row r="35" spans="1:5" x14ac:dyDescent="0.25">
      <c r="A35" s="54" t="s">
        <v>24</v>
      </c>
      <c r="B35" s="53">
        <v>94</v>
      </c>
      <c r="C35" s="55">
        <v>0.5053763440860215</v>
      </c>
      <c r="D35" s="53">
        <v>319</v>
      </c>
      <c r="E35" s="55">
        <v>0.43818681318681318</v>
      </c>
    </row>
    <row r="36" spans="1:5" x14ac:dyDescent="0.25">
      <c r="A36" s="54" t="s">
        <v>25</v>
      </c>
      <c r="B36" s="53">
        <v>59</v>
      </c>
      <c r="C36" s="55">
        <v>0.31720430107526881</v>
      </c>
      <c r="D36" s="53">
        <v>357</v>
      </c>
      <c r="E36" s="55">
        <v>0.49038461538461536</v>
      </c>
    </row>
    <row r="37" spans="1:5" x14ac:dyDescent="0.25">
      <c r="A37" s="54" t="s">
        <v>26</v>
      </c>
      <c r="B37" s="53">
        <v>30</v>
      </c>
      <c r="C37" s="55">
        <v>0.16129032258064516</v>
      </c>
      <c r="D37" s="53">
        <v>46</v>
      </c>
      <c r="E37" s="55">
        <v>6.3186813186813184E-2</v>
      </c>
    </row>
    <row r="38" spans="1:5" x14ac:dyDescent="0.25">
      <c r="A38" s="54" t="s">
        <v>27</v>
      </c>
      <c r="B38" s="53">
        <v>1</v>
      </c>
      <c r="C38" s="55">
        <v>5.3763440860215058E-3</v>
      </c>
      <c r="D38" s="53">
        <v>4</v>
      </c>
      <c r="E38" s="55">
        <v>5.4945054945054949E-3</v>
      </c>
    </row>
    <row r="39" spans="1:5" x14ac:dyDescent="0.25">
      <c r="A39" s="54" t="s">
        <v>28</v>
      </c>
      <c r="B39" s="53">
        <v>2</v>
      </c>
      <c r="C39" s="55">
        <v>1.0752688172043012E-2</v>
      </c>
      <c r="D39" s="53">
        <v>2</v>
      </c>
      <c r="E39" s="55">
        <v>2.7472527472527475E-3</v>
      </c>
    </row>
    <row r="40" spans="1:5" x14ac:dyDescent="0.25">
      <c r="A40" s="53"/>
      <c r="B40" s="53">
        <v>186</v>
      </c>
      <c r="C40" s="55">
        <v>0.99999999999999989</v>
      </c>
      <c r="D40" s="53">
        <v>728</v>
      </c>
      <c r="E40" s="55">
        <v>1</v>
      </c>
    </row>
    <row r="48" spans="1:5" ht="18.75" x14ac:dyDescent="0.3">
      <c r="A48" s="224" t="s">
        <v>29</v>
      </c>
    </row>
    <row r="50" spans="1:3" x14ac:dyDescent="0.25">
      <c r="A50" s="225" t="s">
        <v>30</v>
      </c>
      <c r="B50" s="225" t="s">
        <v>31</v>
      </c>
      <c r="C50" s="226" t="s">
        <v>22</v>
      </c>
    </row>
    <row r="51" spans="1:3" x14ac:dyDescent="0.25">
      <c r="A51" s="225" t="s">
        <v>32</v>
      </c>
      <c r="B51" s="227">
        <v>405</v>
      </c>
      <c r="C51" s="228">
        <f>B51/$B$57</f>
        <v>0.55631868131868134</v>
      </c>
    </row>
    <row r="52" spans="1:3" x14ac:dyDescent="0.25">
      <c r="A52" s="225" t="s">
        <v>33</v>
      </c>
      <c r="B52" s="227">
        <v>222</v>
      </c>
      <c r="C52" s="228">
        <f t="shared" ref="C52:C56" si="1">B52/$B$57</f>
        <v>0.30494505494505497</v>
      </c>
    </row>
    <row r="53" spans="1:3" x14ac:dyDescent="0.25">
      <c r="A53" s="225" t="s">
        <v>34</v>
      </c>
      <c r="B53" s="227">
        <v>48</v>
      </c>
      <c r="C53" s="228">
        <f t="shared" si="1"/>
        <v>6.5934065934065936E-2</v>
      </c>
    </row>
    <row r="54" spans="1:3" x14ac:dyDescent="0.25">
      <c r="A54" s="225" t="s">
        <v>28</v>
      </c>
      <c r="B54" s="227">
        <v>25</v>
      </c>
      <c r="C54" s="228">
        <f t="shared" si="1"/>
        <v>3.4340659340659344E-2</v>
      </c>
    </row>
    <row r="55" spans="1:3" x14ac:dyDescent="0.25">
      <c r="A55" s="225" t="s">
        <v>35</v>
      </c>
      <c r="B55" s="227">
        <v>23</v>
      </c>
      <c r="C55" s="228">
        <f t="shared" si="1"/>
        <v>3.1593406593406592E-2</v>
      </c>
    </row>
    <row r="56" spans="1:3" x14ac:dyDescent="0.25">
      <c r="A56" s="225" t="s">
        <v>36</v>
      </c>
      <c r="B56" s="227">
        <v>5</v>
      </c>
      <c r="C56" s="228">
        <f t="shared" si="1"/>
        <v>6.868131868131868E-3</v>
      </c>
    </row>
    <row r="57" spans="1:3" x14ac:dyDescent="0.25">
      <c r="A57" s="227"/>
      <c r="B57" s="227">
        <v>728</v>
      </c>
      <c r="C57" s="228">
        <f>SUM(C51:C56)</f>
        <v>1</v>
      </c>
    </row>
    <row r="63" spans="1:3" ht="18.75" x14ac:dyDescent="0.3">
      <c r="A63" s="224" t="s">
        <v>37</v>
      </c>
    </row>
    <row r="65" spans="1:3" x14ac:dyDescent="0.25">
      <c r="A65" s="230" t="s">
        <v>38</v>
      </c>
      <c r="B65" s="229"/>
      <c r="C65" s="230" t="s">
        <v>31</v>
      </c>
    </row>
    <row r="66" spans="1:3" x14ac:dyDescent="0.25">
      <c r="A66" s="229" t="s">
        <v>39</v>
      </c>
      <c r="B66" s="229"/>
      <c r="C66" s="229">
        <v>21</v>
      </c>
    </row>
    <row r="67" spans="1:3" x14ac:dyDescent="0.25">
      <c r="A67" s="229" t="s">
        <v>40</v>
      </c>
      <c r="B67" s="229"/>
      <c r="C67" s="229">
        <v>5</v>
      </c>
    </row>
    <row r="68" spans="1:3" x14ac:dyDescent="0.25">
      <c r="A68" s="229" t="s">
        <v>41</v>
      </c>
      <c r="B68" s="229"/>
      <c r="C68" s="229">
        <v>6</v>
      </c>
    </row>
    <row r="69" spans="1:3" x14ac:dyDescent="0.25">
      <c r="A69" s="229" t="s">
        <v>42</v>
      </c>
      <c r="B69" s="229"/>
      <c r="C69" s="229">
        <v>9</v>
      </c>
    </row>
    <row r="70" spans="1:3" x14ac:dyDescent="0.25">
      <c r="A70" s="229" t="s">
        <v>43</v>
      </c>
      <c r="B70" s="229"/>
      <c r="C70" s="229">
        <v>6</v>
      </c>
    </row>
    <row r="71" spans="1:3" x14ac:dyDescent="0.25">
      <c r="A71" s="229" t="s">
        <v>44</v>
      </c>
      <c r="B71" s="229"/>
      <c r="C71" s="229">
        <v>2</v>
      </c>
    </row>
    <row r="72" spans="1:3" x14ac:dyDescent="0.25">
      <c r="A72" s="229" t="s">
        <v>45</v>
      </c>
      <c r="B72" s="229"/>
      <c r="C72" s="229">
        <v>1</v>
      </c>
    </row>
    <row r="73" spans="1:3" x14ac:dyDescent="0.25">
      <c r="A73" s="229" t="s">
        <v>46</v>
      </c>
      <c r="B73" s="229"/>
      <c r="C73" s="229">
        <v>1</v>
      </c>
    </row>
    <row r="74" spans="1:3" x14ac:dyDescent="0.25">
      <c r="A74" s="229"/>
      <c r="B74" s="229"/>
      <c r="C74" s="229">
        <v>51</v>
      </c>
    </row>
    <row r="81" spans="1:3" ht="18.75" x14ac:dyDescent="0.3">
      <c r="A81" s="224" t="s">
        <v>47</v>
      </c>
    </row>
    <row r="83" spans="1:3" x14ac:dyDescent="0.25">
      <c r="A83" s="231" t="s">
        <v>48</v>
      </c>
      <c r="B83" s="231" t="s">
        <v>31</v>
      </c>
      <c r="C83" s="231" t="s">
        <v>49</v>
      </c>
    </row>
    <row r="84" spans="1:3" x14ac:dyDescent="0.25">
      <c r="A84" s="232" t="s">
        <v>50</v>
      </c>
      <c r="B84" s="232">
        <v>42</v>
      </c>
      <c r="C84" s="232">
        <v>1</v>
      </c>
    </row>
    <row r="85" spans="1:3" x14ac:dyDescent="0.25">
      <c r="A85" s="232" t="s">
        <v>51</v>
      </c>
      <c r="B85" s="232">
        <v>39</v>
      </c>
      <c r="C85" s="232">
        <v>2</v>
      </c>
    </row>
    <row r="86" spans="1:3" x14ac:dyDescent="0.25">
      <c r="A86" s="232" t="s">
        <v>52</v>
      </c>
      <c r="B86" s="232">
        <v>27</v>
      </c>
      <c r="C86" s="232">
        <v>3</v>
      </c>
    </row>
    <row r="87" spans="1:3" x14ac:dyDescent="0.25">
      <c r="A87" s="232" t="s">
        <v>53</v>
      </c>
      <c r="B87" s="232">
        <v>26</v>
      </c>
      <c r="C87" s="232">
        <v>4</v>
      </c>
    </row>
    <row r="88" spans="1:3" x14ac:dyDescent="0.25">
      <c r="A88" s="232" t="s">
        <v>54</v>
      </c>
      <c r="B88" s="232">
        <v>26</v>
      </c>
      <c r="C88" s="232">
        <v>5</v>
      </c>
    </row>
    <row r="89" spans="1:3" x14ac:dyDescent="0.25">
      <c r="A89" s="232" t="s">
        <v>55</v>
      </c>
      <c r="B89" s="232">
        <v>23</v>
      </c>
      <c r="C89" s="232">
        <v>6</v>
      </c>
    </row>
    <row r="90" spans="1:3" x14ac:dyDescent="0.25">
      <c r="A90" s="232" t="s">
        <v>56</v>
      </c>
      <c r="B90" s="232">
        <v>22</v>
      </c>
      <c r="C90" s="232">
        <v>7</v>
      </c>
    </row>
    <row r="91" spans="1:3" x14ac:dyDescent="0.25">
      <c r="A91" s="232" t="s">
        <v>57</v>
      </c>
      <c r="B91" s="232">
        <v>20</v>
      </c>
      <c r="C91" s="232">
        <v>8</v>
      </c>
    </row>
    <row r="92" spans="1:3" x14ac:dyDescent="0.25">
      <c r="A92" s="232" t="s">
        <v>58</v>
      </c>
      <c r="B92" s="232">
        <v>18</v>
      </c>
      <c r="C92" s="232">
        <v>9</v>
      </c>
    </row>
    <row r="93" spans="1:3" x14ac:dyDescent="0.25">
      <c r="A93" s="232" t="s">
        <v>59</v>
      </c>
      <c r="B93" s="232">
        <v>18</v>
      </c>
      <c r="C93" s="232">
        <v>10</v>
      </c>
    </row>
    <row r="94" spans="1:3" x14ac:dyDescent="0.25">
      <c r="A94" s="232" t="s">
        <v>60</v>
      </c>
      <c r="B94" s="232">
        <v>16</v>
      </c>
      <c r="C94" s="232">
        <v>11</v>
      </c>
    </row>
    <row r="95" spans="1:3" x14ac:dyDescent="0.25">
      <c r="A95" s="232" t="s">
        <v>61</v>
      </c>
      <c r="B95" s="232">
        <v>15</v>
      </c>
      <c r="C95" s="232">
        <v>12</v>
      </c>
    </row>
    <row r="96" spans="1:3" x14ac:dyDescent="0.25">
      <c r="A96" s="232" t="s">
        <v>62</v>
      </c>
      <c r="B96" s="232">
        <v>14</v>
      </c>
      <c r="C96" s="232">
        <v>13</v>
      </c>
    </row>
    <row r="97" spans="1:3" x14ac:dyDescent="0.25">
      <c r="A97" s="232" t="s">
        <v>63</v>
      </c>
      <c r="B97" s="232">
        <v>13</v>
      </c>
      <c r="C97" s="232">
        <v>14</v>
      </c>
    </row>
    <row r="98" spans="1:3" x14ac:dyDescent="0.25">
      <c r="A98" s="232" t="s">
        <v>64</v>
      </c>
      <c r="B98" s="232">
        <v>11</v>
      </c>
      <c r="C98" s="232">
        <v>15</v>
      </c>
    </row>
    <row r="99" spans="1:3" x14ac:dyDescent="0.25">
      <c r="A99" s="232" t="s">
        <v>65</v>
      </c>
      <c r="B99" s="232">
        <v>11</v>
      </c>
      <c r="C99" s="232">
        <v>16</v>
      </c>
    </row>
    <row r="100" spans="1:3" x14ac:dyDescent="0.25">
      <c r="A100" s="232" t="s">
        <v>66</v>
      </c>
      <c r="B100" s="232">
        <v>11</v>
      </c>
      <c r="C100" s="232">
        <v>17</v>
      </c>
    </row>
    <row r="101" spans="1:3" x14ac:dyDescent="0.25">
      <c r="A101" s="232" t="s">
        <v>67</v>
      </c>
      <c r="B101" s="232">
        <v>10</v>
      </c>
      <c r="C101" s="232">
        <v>18</v>
      </c>
    </row>
    <row r="102" spans="1:3" x14ac:dyDescent="0.25">
      <c r="A102" s="232" t="s">
        <v>68</v>
      </c>
      <c r="B102" s="232">
        <v>10</v>
      </c>
      <c r="C102" s="232">
        <v>19</v>
      </c>
    </row>
    <row r="103" spans="1:3" x14ac:dyDescent="0.25">
      <c r="A103" s="232" t="s">
        <v>69</v>
      </c>
      <c r="B103" s="232">
        <v>8</v>
      </c>
      <c r="C103" s="232">
        <v>20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C9E78-8F23-44CF-A8C3-C86CE921EC3A}">
  <dimension ref="A1:AA711"/>
  <sheetViews>
    <sheetView zoomScale="80" zoomScaleNormal="80" workbookViewId="0">
      <selection activeCell="U26" sqref="U26"/>
    </sheetView>
  </sheetViews>
  <sheetFormatPr defaultRowHeight="15" x14ac:dyDescent="0.25"/>
  <cols>
    <col min="1" max="1" width="4.28515625" customWidth="1"/>
    <col min="2" max="3" width="4.42578125" customWidth="1"/>
    <col min="4" max="4" width="14.28515625" customWidth="1"/>
    <col min="5" max="5" width="59.28515625" bestFit="1" customWidth="1"/>
    <col min="6" max="6" width="5.85546875" customWidth="1"/>
    <col min="7" max="7" width="5.42578125" customWidth="1"/>
    <col min="8" max="8" width="5" customWidth="1"/>
    <col min="9" max="9" width="4.140625" customWidth="1"/>
    <col min="10" max="10" width="5.140625" bestFit="1" customWidth="1"/>
    <col min="11" max="11" width="18.140625" customWidth="1"/>
    <col min="12" max="12" width="31.5703125" customWidth="1"/>
    <col min="13" max="13" width="5.28515625" customWidth="1"/>
    <col min="14" max="14" width="21" customWidth="1"/>
    <col min="15" max="15" width="7.42578125" customWidth="1"/>
    <col min="16" max="16" width="5.28515625" bestFit="1" customWidth="1"/>
    <col min="17" max="17" width="5.5703125" bestFit="1" customWidth="1"/>
    <col min="18" max="18" width="7.5703125" customWidth="1"/>
    <col min="19" max="19" width="21.42578125" customWidth="1"/>
    <col min="21" max="21" width="5.28515625" bestFit="1" customWidth="1"/>
    <col min="22" max="22" width="7.5703125" customWidth="1"/>
    <col min="24" max="24" width="18.28515625" customWidth="1"/>
    <col min="26" max="26" width="5.28515625" bestFit="1" customWidth="1"/>
    <col min="27" max="27" width="5.5703125" bestFit="1" customWidth="1"/>
  </cols>
  <sheetData>
    <row r="1" spans="1:27" ht="18.75" x14ac:dyDescent="0.3">
      <c r="A1" s="188" t="s">
        <v>70</v>
      </c>
      <c r="O1" s="188"/>
      <c r="P1" s="196"/>
      <c r="Q1" s="196"/>
      <c r="R1" s="196"/>
      <c r="S1" s="196"/>
      <c r="T1" s="196"/>
      <c r="U1" s="196"/>
      <c r="V1" s="196"/>
      <c r="W1" s="196"/>
      <c r="X1" s="196"/>
      <c r="Y1" s="196"/>
      <c r="Z1" s="196"/>
      <c r="AA1" s="196"/>
    </row>
    <row r="3" spans="1:27" ht="114.75" x14ac:dyDescent="0.25">
      <c r="A3" s="267" t="s">
        <v>71</v>
      </c>
      <c r="B3" s="267" t="s">
        <v>72</v>
      </c>
      <c r="C3" s="268" t="s">
        <v>73</v>
      </c>
      <c r="D3" s="269" t="s">
        <v>74</v>
      </c>
      <c r="E3" s="269" t="s">
        <v>75</v>
      </c>
      <c r="F3" s="269" t="s">
        <v>76</v>
      </c>
      <c r="G3" s="270" t="s">
        <v>77</v>
      </c>
      <c r="H3" s="271" t="s">
        <v>78</v>
      </c>
      <c r="I3" s="271" t="s">
        <v>79</v>
      </c>
      <c r="J3" s="273" t="s">
        <v>80</v>
      </c>
      <c r="K3" s="272" t="s">
        <v>81</v>
      </c>
      <c r="L3" s="269" t="s">
        <v>82</v>
      </c>
      <c r="M3" s="168"/>
    </row>
    <row r="4" spans="1:27" x14ac:dyDescent="0.25">
      <c r="A4" s="1">
        <v>1</v>
      </c>
      <c r="B4" s="12">
        <v>129</v>
      </c>
      <c r="C4" s="52">
        <v>1</v>
      </c>
      <c r="D4" s="46" t="s">
        <v>83</v>
      </c>
      <c r="E4" s="194" t="s">
        <v>84</v>
      </c>
      <c r="F4" s="152"/>
      <c r="G4" s="153">
        <v>3</v>
      </c>
      <c r="H4" s="153">
        <v>13</v>
      </c>
      <c r="I4" s="153">
        <v>6</v>
      </c>
      <c r="J4" s="274"/>
      <c r="K4" s="147"/>
      <c r="L4" s="35"/>
    </row>
    <row r="5" spans="1:27" x14ac:dyDescent="0.25">
      <c r="A5" s="1">
        <v>2</v>
      </c>
      <c r="B5" s="28">
        <v>21</v>
      </c>
      <c r="C5" s="52">
        <v>2</v>
      </c>
      <c r="D5" s="47" t="s">
        <v>85</v>
      </c>
      <c r="E5" s="194" t="s">
        <v>86</v>
      </c>
      <c r="F5" s="151">
        <v>1875</v>
      </c>
      <c r="G5" s="154"/>
      <c r="H5" s="154"/>
      <c r="I5" s="154"/>
      <c r="J5" s="147"/>
      <c r="K5" s="147" t="s">
        <v>87</v>
      </c>
      <c r="L5" s="35" t="s">
        <v>88</v>
      </c>
    </row>
    <row r="6" spans="1:27" x14ac:dyDescent="0.25">
      <c r="A6" s="1">
        <v>3</v>
      </c>
      <c r="B6" s="28">
        <v>22</v>
      </c>
      <c r="C6" s="52"/>
      <c r="D6" s="47" t="s">
        <v>85</v>
      </c>
      <c r="E6" s="194" t="s">
        <v>89</v>
      </c>
      <c r="F6" s="151"/>
      <c r="G6" s="154">
        <v>9</v>
      </c>
      <c r="H6" s="154">
        <v>19</v>
      </c>
      <c r="I6" s="154">
        <v>6</v>
      </c>
      <c r="J6" s="147"/>
      <c r="K6" s="147"/>
      <c r="L6" s="35"/>
    </row>
    <row r="7" spans="1:27" x14ac:dyDescent="0.25">
      <c r="A7" s="1">
        <v>4</v>
      </c>
      <c r="B7" s="28">
        <v>39</v>
      </c>
      <c r="C7" s="52">
        <v>3</v>
      </c>
      <c r="D7" s="47" t="s">
        <v>90</v>
      </c>
      <c r="E7" s="194" t="s">
        <v>91</v>
      </c>
      <c r="F7" s="151"/>
      <c r="G7" s="154"/>
      <c r="H7" s="154">
        <v>10</v>
      </c>
      <c r="I7" s="154">
        <v>6</v>
      </c>
      <c r="J7" s="147"/>
      <c r="K7" s="147"/>
      <c r="L7" s="35"/>
    </row>
    <row r="8" spans="1:27" x14ac:dyDescent="0.25">
      <c r="A8" s="1">
        <v>5</v>
      </c>
      <c r="B8" s="12">
        <v>1</v>
      </c>
      <c r="C8" s="52">
        <v>4</v>
      </c>
      <c r="D8" s="47" t="s">
        <v>92</v>
      </c>
      <c r="E8" s="194" t="s">
        <v>93</v>
      </c>
      <c r="F8" s="151"/>
      <c r="G8" s="154">
        <v>4</v>
      </c>
      <c r="H8" s="154">
        <v>14</v>
      </c>
      <c r="I8" s="154">
        <v>6</v>
      </c>
      <c r="J8" s="147"/>
      <c r="K8" s="147" t="s">
        <v>94</v>
      </c>
      <c r="L8" s="35" t="s">
        <v>95</v>
      </c>
    </row>
    <row r="9" spans="1:27" x14ac:dyDescent="0.25">
      <c r="A9" s="1">
        <v>6</v>
      </c>
      <c r="B9" s="234" t="s">
        <v>96</v>
      </c>
      <c r="C9" s="233">
        <v>5</v>
      </c>
      <c r="D9" s="234" t="s">
        <v>97</v>
      </c>
      <c r="E9" s="235" t="s">
        <v>98</v>
      </c>
      <c r="F9" s="236"/>
      <c r="G9" s="237"/>
      <c r="H9" s="237"/>
      <c r="I9" s="237"/>
      <c r="J9" s="238"/>
      <c r="K9" s="238"/>
      <c r="L9" s="239" t="s">
        <v>99</v>
      </c>
    </row>
    <row r="10" spans="1:27" x14ac:dyDescent="0.25">
      <c r="A10" s="1">
        <v>7</v>
      </c>
      <c r="B10" s="234" t="s">
        <v>96</v>
      </c>
      <c r="C10" s="233"/>
      <c r="D10" s="234" t="s">
        <v>97</v>
      </c>
      <c r="E10" s="235" t="s">
        <v>100</v>
      </c>
      <c r="F10" s="236"/>
      <c r="G10" s="237"/>
      <c r="H10" s="237"/>
      <c r="I10" s="237"/>
      <c r="J10" s="238"/>
      <c r="K10" s="238"/>
      <c r="L10" s="239" t="s">
        <v>99</v>
      </c>
    </row>
    <row r="11" spans="1:27" x14ac:dyDescent="0.25">
      <c r="A11" s="1">
        <v>8</v>
      </c>
      <c r="B11" s="28">
        <v>23</v>
      </c>
      <c r="C11" s="52">
        <v>6</v>
      </c>
      <c r="D11" s="47" t="s">
        <v>101</v>
      </c>
      <c r="E11" s="194" t="s">
        <v>102</v>
      </c>
      <c r="F11" s="151"/>
      <c r="G11" s="154">
        <v>1</v>
      </c>
      <c r="H11" s="154">
        <v>6</v>
      </c>
      <c r="I11" s="154"/>
      <c r="J11" s="147"/>
      <c r="K11" s="147"/>
      <c r="L11" s="35"/>
    </row>
    <row r="12" spans="1:27" x14ac:dyDescent="0.25">
      <c r="A12" s="1">
        <v>9</v>
      </c>
      <c r="B12" s="11">
        <v>44</v>
      </c>
      <c r="C12" s="52">
        <v>7</v>
      </c>
      <c r="D12" s="47" t="s">
        <v>103</v>
      </c>
      <c r="E12" s="194" t="s">
        <v>104</v>
      </c>
      <c r="F12" s="151" t="s">
        <v>105</v>
      </c>
      <c r="G12" s="154">
        <v>26</v>
      </c>
      <c r="H12" s="154">
        <v>5</v>
      </c>
      <c r="I12" s="154"/>
      <c r="J12" s="147"/>
      <c r="K12" s="163"/>
      <c r="L12" s="35"/>
    </row>
    <row r="13" spans="1:27" x14ac:dyDescent="0.25">
      <c r="A13" s="1">
        <v>10</v>
      </c>
      <c r="B13" s="241">
        <v>1</v>
      </c>
      <c r="C13" s="233">
        <v>8</v>
      </c>
      <c r="D13" s="241" t="s">
        <v>106</v>
      </c>
      <c r="E13" s="235" t="s">
        <v>107</v>
      </c>
      <c r="F13" s="242"/>
      <c r="G13" s="240"/>
      <c r="H13" s="240"/>
      <c r="I13" s="240"/>
      <c r="J13" s="239"/>
      <c r="K13" s="243"/>
      <c r="L13" s="239"/>
    </row>
    <row r="14" spans="1:27" x14ac:dyDescent="0.25">
      <c r="A14" s="1">
        <v>11</v>
      </c>
      <c r="B14" s="11">
        <v>45</v>
      </c>
      <c r="C14" s="52">
        <v>9</v>
      </c>
      <c r="D14" s="47" t="s">
        <v>108</v>
      </c>
      <c r="E14" s="194" t="s">
        <v>109</v>
      </c>
      <c r="F14" s="151">
        <v>1876</v>
      </c>
      <c r="G14" s="154">
        <v>57</v>
      </c>
      <c r="H14" s="154">
        <v>15</v>
      </c>
      <c r="I14" s="154"/>
      <c r="J14" s="147"/>
      <c r="K14" s="147"/>
      <c r="L14" s="35"/>
    </row>
    <row r="15" spans="1:27" x14ac:dyDescent="0.25">
      <c r="A15" s="1">
        <v>12</v>
      </c>
      <c r="B15" s="11">
        <v>46</v>
      </c>
      <c r="C15" s="52"/>
      <c r="D15" s="47" t="s">
        <v>108</v>
      </c>
      <c r="E15" s="194" t="s">
        <v>110</v>
      </c>
      <c r="F15" s="151">
        <v>1876</v>
      </c>
      <c r="G15" s="154">
        <v>73</v>
      </c>
      <c r="H15" s="154">
        <v>10</v>
      </c>
      <c r="I15" s="154"/>
      <c r="J15" s="147"/>
      <c r="K15" s="164"/>
      <c r="L15" s="35"/>
    </row>
    <row r="16" spans="1:27" x14ac:dyDescent="0.25">
      <c r="A16" s="1">
        <v>13</v>
      </c>
      <c r="B16" s="11">
        <v>47</v>
      </c>
      <c r="C16" s="52"/>
      <c r="D16" s="47" t="s">
        <v>108</v>
      </c>
      <c r="E16" s="194" t="s">
        <v>111</v>
      </c>
      <c r="F16" s="151">
        <v>1869</v>
      </c>
      <c r="G16" s="154">
        <v>15</v>
      </c>
      <c r="H16" s="154">
        <v>15</v>
      </c>
      <c r="I16" s="154"/>
      <c r="J16" s="147"/>
      <c r="K16" s="163"/>
      <c r="L16" s="35"/>
    </row>
    <row r="17" spans="1:12" x14ac:dyDescent="0.25">
      <c r="A17" s="1">
        <v>14</v>
      </c>
      <c r="B17" s="11">
        <v>48</v>
      </c>
      <c r="C17" s="52"/>
      <c r="D17" s="47" t="s">
        <v>108</v>
      </c>
      <c r="E17" s="194" t="s">
        <v>112</v>
      </c>
      <c r="F17" s="151">
        <v>1872</v>
      </c>
      <c r="G17" s="154">
        <v>30</v>
      </c>
      <c r="H17" s="154">
        <v>9</v>
      </c>
      <c r="I17" s="154"/>
      <c r="J17" s="147"/>
      <c r="K17" s="165"/>
      <c r="L17" s="35"/>
    </row>
    <row r="18" spans="1:12" x14ac:dyDescent="0.25">
      <c r="A18" s="1">
        <v>15</v>
      </c>
      <c r="B18" s="11">
        <v>49</v>
      </c>
      <c r="C18" s="52"/>
      <c r="D18" s="47" t="s">
        <v>108</v>
      </c>
      <c r="E18" s="194" t="s">
        <v>113</v>
      </c>
      <c r="F18" s="151"/>
      <c r="G18" s="154">
        <v>44</v>
      </c>
      <c r="H18" s="154">
        <v>2</v>
      </c>
      <c r="I18" s="154"/>
      <c r="J18" s="147"/>
      <c r="K18" s="165"/>
      <c r="L18" s="35"/>
    </row>
    <row r="19" spans="1:12" x14ac:dyDescent="0.25">
      <c r="A19" s="1">
        <v>16</v>
      </c>
      <c r="B19" s="11">
        <v>50</v>
      </c>
      <c r="C19" s="52"/>
      <c r="D19" s="47" t="s">
        <v>108</v>
      </c>
      <c r="E19" s="194" t="s">
        <v>114</v>
      </c>
      <c r="F19" s="151">
        <v>1871</v>
      </c>
      <c r="G19" s="154">
        <v>77</v>
      </c>
      <c r="H19" s="154">
        <v>14</v>
      </c>
      <c r="I19" s="154"/>
      <c r="J19" s="147"/>
      <c r="K19" s="43" t="s">
        <v>115</v>
      </c>
      <c r="L19" s="35" t="s">
        <v>116</v>
      </c>
    </row>
    <row r="20" spans="1:12" x14ac:dyDescent="0.25">
      <c r="A20" s="1">
        <v>17</v>
      </c>
      <c r="B20" s="12">
        <v>2</v>
      </c>
      <c r="C20" s="52"/>
      <c r="D20" s="47" t="s">
        <v>108</v>
      </c>
      <c r="E20" s="194" t="s">
        <v>117</v>
      </c>
      <c r="F20" s="151"/>
      <c r="G20" s="154">
        <v>31</v>
      </c>
      <c r="H20" s="154">
        <v>10</v>
      </c>
      <c r="I20" s="154"/>
      <c r="J20" s="147"/>
      <c r="K20" s="147"/>
      <c r="L20" s="35"/>
    </row>
    <row r="21" spans="1:12" x14ac:dyDescent="0.25">
      <c r="A21" s="1">
        <v>18</v>
      </c>
      <c r="B21" s="12">
        <v>3</v>
      </c>
      <c r="C21" s="52"/>
      <c r="D21" s="47" t="s">
        <v>108</v>
      </c>
      <c r="E21" s="194" t="s">
        <v>118</v>
      </c>
      <c r="F21" s="151"/>
      <c r="G21" s="154">
        <v>27</v>
      </c>
      <c r="H21" s="154">
        <v>6</v>
      </c>
      <c r="I21" s="154"/>
      <c r="J21" s="147"/>
      <c r="K21" s="165"/>
      <c r="L21" s="35"/>
    </row>
    <row r="22" spans="1:12" x14ac:dyDescent="0.25">
      <c r="A22" s="1">
        <v>19</v>
      </c>
      <c r="B22" s="12">
        <v>202</v>
      </c>
      <c r="C22" s="52"/>
      <c r="D22" s="47" t="s">
        <v>108</v>
      </c>
      <c r="E22" s="194" t="s">
        <v>119</v>
      </c>
      <c r="F22" s="151"/>
      <c r="G22" s="154">
        <v>32</v>
      </c>
      <c r="H22" s="154">
        <v>11</v>
      </c>
      <c r="I22" s="154"/>
      <c r="J22" s="147"/>
      <c r="K22" s="165"/>
      <c r="L22" s="35"/>
    </row>
    <row r="23" spans="1:12" x14ac:dyDescent="0.25">
      <c r="A23" s="1">
        <v>20</v>
      </c>
      <c r="B23" s="12">
        <v>203</v>
      </c>
      <c r="C23" s="52"/>
      <c r="D23" s="47" t="s">
        <v>108</v>
      </c>
      <c r="E23" s="194" t="s">
        <v>120</v>
      </c>
      <c r="F23" s="151"/>
      <c r="G23" s="154">
        <v>8</v>
      </c>
      <c r="H23" s="154">
        <v>18</v>
      </c>
      <c r="I23" s="154">
        <v>6</v>
      </c>
      <c r="J23" s="147"/>
      <c r="K23" s="147"/>
      <c r="L23" s="35"/>
    </row>
    <row r="24" spans="1:12" x14ac:dyDescent="0.25">
      <c r="A24" s="1">
        <v>21</v>
      </c>
      <c r="B24" s="12">
        <v>204</v>
      </c>
      <c r="C24" s="52"/>
      <c r="D24" s="47" t="s">
        <v>108</v>
      </c>
      <c r="E24" s="194" t="s">
        <v>121</v>
      </c>
      <c r="F24" s="151"/>
      <c r="G24" s="154">
        <v>17</v>
      </c>
      <c r="H24" s="154">
        <v>17</v>
      </c>
      <c r="I24" s="154"/>
      <c r="J24" s="147"/>
      <c r="K24" s="147"/>
      <c r="L24" s="35"/>
    </row>
    <row r="25" spans="1:12" x14ac:dyDescent="0.25">
      <c r="A25" s="1">
        <v>22</v>
      </c>
      <c r="B25" s="12">
        <v>205</v>
      </c>
      <c r="C25" s="52"/>
      <c r="D25" s="47" t="s">
        <v>108</v>
      </c>
      <c r="E25" s="194" t="s">
        <v>122</v>
      </c>
      <c r="F25" s="151"/>
      <c r="G25" s="154">
        <v>31</v>
      </c>
      <c r="H25" s="154">
        <v>10</v>
      </c>
      <c r="I25" s="154"/>
      <c r="J25" s="147"/>
      <c r="K25" s="147"/>
      <c r="L25" s="35"/>
    </row>
    <row r="26" spans="1:12" x14ac:dyDescent="0.25">
      <c r="A26" s="1">
        <v>23</v>
      </c>
      <c r="B26" s="12">
        <v>206</v>
      </c>
      <c r="C26" s="52"/>
      <c r="D26" s="47" t="s">
        <v>108</v>
      </c>
      <c r="E26" s="194" t="s">
        <v>123</v>
      </c>
      <c r="F26" s="151"/>
      <c r="G26" s="154">
        <v>48</v>
      </c>
      <c r="H26" s="154">
        <v>6</v>
      </c>
      <c r="I26" s="154"/>
      <c r="J26" s="147" t="s">
        <v>124</v>
      </c>
      <c r="K26" s="147"/>
      <c r="L26" s="35"/>
    </row>
    <row r="27" spans="1:12" x14ac:dyDescent="0.25">
      <c r="A27" s="1">
        <v>24</v>
      </c>
      <c r="B27" s="12">
        <v>207</v>
      </c>
      <c r="C27" s="52"/>
      <c r="D27" s="47" t="s">
        <v>108</v>
      </c>
      <c r="E27" s="194" t="s">
        <v>125</v>
      </c>
      <c r="F27" s="151"/>
      <c r="G27" s="154">
        <v>16</v>
      </c>
      <c r="H27" s="154">
        <v>16</v>
      </c>
      <c r="I27" s="154"/>
      <c r="J27" s="147"/>
      <c r="K27" s="163"/>
      <c r="L27" s="35"/>
    </row>
    <row r="28" spans="1:12" x14ac:dyDescent="0.25">
      <c r="A28" s="1">
        <v>25</v>
      </c>
      <c r="B28" s="12" t="s">
        <v>126</v>
      </c>
      <c r="C28" s="52"/>
      <c r="D28" s="47" t="s">
        <v>108</v>
      </c>
      <c r="E28" s="194" t="s">
        <v>125</v>
      </c>
      <c r="F28" s="151"/>
      <c r="G28" s="154">
        <v>19</v>
      </c>
      <c r="H28" s="154">
        <v>19</v>
      </c>
      <c r="I28" s="154"/>
      <c r="J28" s="147"/>
      <c r="K28" s="147"/>
      <c r="L28" s="35"/>
    </row>
    <row r="29" spans="1:12" x14ac:dyDescent="0.25">
      <c r="A29" s="1">
        <v>26</v>
      </c>
      <c r="B29" s="12">
        <v>268</v>
      </c>
      <c r="C29" s="52"/>
      <c r="D29" s="47" t="s">
        <v>108</v>
      </c>
      <c r="E29" s="194" t="s">
        <v>127</v>
      </c>
      <c r="F29" s="151">
        <v>1871</v>
      </c>
      <c r="G29" s="154">
        <v>74</v>
      </c>
      <c r="H29" s="154">
        <v>11</v>
      </c>
      <c r="I29" s="154"/>
      <c r="J29" s="147"/>
      <c r="K29" s="162"/>
      <c r="L29" s="35"/>
    </row>
    <row r="30" spans="1:12" x14ac:dyDescent="0.25">
      <c r="A30" s="1">
        <v>27</v>
      </c>
      <c r="B30" s="12">
        <v>269</v>
      </c>
      <c r="C30" s="52"/>
      <c r="D30" s="47" t="s">
        <v>108</v>
      </c>
      <c r="E30" s="194" t="s">
        <v>128</v>
      </c>
      <c r="F30" s="151">
        <v>1879</v>
      </c>
      <c r="G30" s="154">
        <v>78</v>
      </c>
      <c r="H30" s="154">
        <v>15</v>
      </c>
      <c r="I30" s="154"/>
      <c r="J30" s="147"/>
      <c r="K30" s="147"/>
      <c r="L30" s="35"/>
    </row>
    <row r="31" spans="1:12" x14ac:dyDescent="0.25">
      <c r="A31" s="1">
        <v>28</v>
      </c>
      <c r="B31" s="244">
        <v>169</v>
      </c>
      <c r="C31" s="233"/>
      <c r="D31" s="245" t="s">
        <v>108</v>
      </c>
      <c r="E31" s="235" t="s">
        <v>129</v>
      </c>
      <c r="F31" s="246"/>
      <c r="G31" s="246"/>
      <c r="H31" s="246"/>
      <c r="I31" s="246"/>
      <c r="J31" s="247"/>
      <c r="K31" s="247"/>
      <c r="L31" s="239"/>
    </row>
    <row r="32" spans="1:12" x14ac:dyDescent="0.25">
      <c r="A32" s="1">
        <v>29</v>
      </c>
      <c r="B32" s="11">
        <v>1</v>
      </c>
      <c r="C32" s="52">
        <v>10</v>
      </c>
      <c r="D32" s="47" t="s">
        <v>130</v>
      </c>
      <c r="E32" s="194" t="s">
        <v>131</v>
      </c>
      <c r="F32" s="151"/>
      <c r="G32" s="154">
        <v>2</v>
      </c>
      <c r="H32" s="154">
        <v>2</v>
      </c>
      <c r="I32" s="154"/>
      <c r="J32" s="147"/>
      <c r="K32" s="147"/>
      <c r="L32" s="35"/>
    </row>
    <row r="33" spans="1:19" x14ac:dyDescent="0.25">
      <c r="A33" s="1">
        <v>30</v>
      </c>
      <c r="B33" s="28">
        <v>24</v>
      </c>
      <c r="C33" s="52">
        <v>11</v>
      </c>
      <c r="D33" s="47" t="s">
        <v>132</v>
      </c>
      <c r="E33" s="194" t="s">
        <v>133</v>
      </c>
      <c r="F33" s="151"/>
      <c r="G33" s="154"/>
      <c r="H33" s="154">
        <v>16</v>
      </c>
      <c r="I33" s="154"/>
      <c r="J33" s="147"/>
      <c r="K33" s="147"/>
      <c r="L33" s="35"/>
    </row>
    <row r="34" spans="1:19" x14ac:dyDescent="0.25">
      <c r="A34" s="1">
        <v>31</v>
      </c>
      <c r="B34" s="28">
        <v>25</v>
      </c>
      <c r="C34" s="52"/>
      <c r="D34" s="47" t="s">
        <v>132</v>
      </c>
      <c r="E34" s="194" t="s">
        <v>134</v>
      </c>
      <c r="F34" s="151">
        <v>1876</v>
      </c>
      <c r="G34" s="154">
        <v>10</v>
      </c>
      <c r="H34" s="154">
        <v>10</v>
      </c>
      <c r="I34" s="154"/>
      <c r="J34" s="147"/>
      <c r="K34" s="147" t="s">
        <v>135</v>
      </c>
      <c r="L34" s="35" t="s">
        <v>136</v>
      </c>
    </row>
    <row r="35" spans="1:19" x14ac:dyDescent="0.25">
      <c r="A35" s="1">
        <v>32</v>
      </c>
      <c r="B35" s="28">
        <v>26</v>
      </c>
      <c r="C35" s="52"/>
      <c r="D35" s="47" t="s">
        <v>132</v>
      </c>
      <c r="E35" s="194" t="s">
        <v>137</v>
      </c>
      <c r="F35" s="151"/>
      <c r="G35" s="154">
        <v>1</v>
      </c>
      <c r="H35" s="154">
        <v>11</v>
      </c>
      <c r="I35" s="154">
        <v>6</v>
      </c>
      <c r="J35" s="147"/>
      <c r="K35" s="147"/>
      <c r="L35" s="35"/>
      <c r="S35" t="s">
        <v>138</v>
      </c>
    </row>
    <row r="36" spans="1:19" x14ac:dyDescent="0.25">
      <c r="A36" s="1">
        <v>33</v>
      </c>
      <c r="B36" s="28">
        <v>27</v>
      </c>
      <c r="C36" s="52"/>
      <c r="D36" s="47" t="s">
        <v>132</v>
      </c>
      <c r="E36" s="194" t="s">
        <v>134</v>
      </c>
      <c r="F36" s="151"/>
      <c r="G36" s="154">
        <v>11</v>
      </c>
      <c r="H36" s="154">
        <v>11</v>
      </c>
      <c r="I36" s="154"/>
      <c r="J36" s="147"/>
      <c r="K36" s="147"/>
      <c r="L36" s="35"/>
    </row>
    <row r="37" spans="1:19" x14ac:dyDescent="0.25">
      <c r="A37" s="1">
        <v>34</v>
      </c>
      <c r="B37" s="12">
        <v>130</v>
      </c>
      <c r="C37" s="52">
        <v>12</v>
      </c>
      <c r="D37" s="47" t="s">
        <v>139</v>
      </c>
      <c r="E37" s="194" t="s">
        <v>140</v>
      </c>
      <c r="F37" s="151"/>
      <c r="G37" s="154">
        <v>1</v>
      </c>
      <c r="H37" s="154">
        <v>15</v>
      </c>
      <c r="I37" s="154"/>
      <c r="J37" s="147"/>
      <c r="K37" s="147"/>
      <c r="L37" s="35"/>
    </row>
    <row r="38" spans="1:19" x14ac:dyDescent="0.25">
      <c r="A38" s="1">
        <v>35</v>
      </c>
      <c r="B38" s="12">
        <v>131</v>
      </c>
      <c r="C38" s="52"/>
      <c r="D38" s="47" t="s">
        <v>139</v>
      </c>
      <c r="E38" s="194" t="s">
        <v>141</v>
      </c>
      <c r="F38" s="151"/>
      <c r="G38" s="154">
        <v>1</v>
      </c>
      <c r="H38" s="154">
        <v>10</v>
      </c>
      <c r="I38" s="154"/>
      <c r="J38" s="147"/>
      <c r="K38" s="147"/>
      <c r="L38" s="35"/>
    </row>
    <row r="39" spans="1:19" x14ac:dyDescent="0.25">
      <c r="A39" s="1">
        <v>36</v>
      </c>
      <c r="B39" s="12">
        <v>132</v>
      </c>
      <c r="C39" s="52"/>
      <c r="D39" s="47" t="s">
        <v>139</v>
      </c>
      <c r="E39" s="194" t="s">
        <v>142</v>
      </c>
      <c r="F39" s="151">
        <v>1873</v>
      </c>
      <c r="G39" s="154">
        <v>2</v>
      </c>
      <c r="H39" s="154">
        <v>15</v>
      </c>
      <c r="I39" s="154"/>
      <c r="J39" s="147"/>
      <c r="L39" s="35" t="s">
        <v>143</v>
      </c>
    </row>
    <row r="40" spans="1:19" x14ac:dyDescent="0.25">
      <c r="A40" s="1">
        <v>37</v>
      </c>
      <c r="B40" s="28">
        <v>28</v>
      </c>
      <c r="C40" s="52">
        <v>13</v>
      </c>
      <c r="D40" s="47" t="s">
        <v>144</v>
      </c>
      <c r="E40" s="194" t="s">
        <v>145</v>
      </c>
      <c r="F40" s="151"/>
      <c r="G40" s="154">
        <v>6</v>
      </c>
      <c r="H40" s="154">
        <v>10</v>
      </c>
      <c r="I40" s="154"/>
      <c r="J40" s="147"/>
      <c r="K40" s="147"/>
      <c r="L40" s="35"/>
    </row>
    <row r="41" spans="1:19" x14ac:dyDescent="0.25">
      <c r="A41" s="1">
        <v>38</v>
      </c>
      <c r="B41" s="11">
        <v>2</v>
      </c>
      <c r="C41" s="52">
        <v>14</v>
      </c>
      <c r="D41" s="47" t="s">
        <v>146</v>
      </c>
      <c r="E41" s="194" t="s">
        <v>147</v>
      </c>
      <c r="F41" s="151">
        <v>1878</v>
      </c>
      <c r="G41" s="154">
        <v>16</v>
      </c>
      <c r="H41" s="154">
        <v>16</v>
      </c>
      <c r="I41" s="154"/>
      <c r="J41" s="147"/>
      <c r="K41" s="147"/>
      <c r="L41" s="35"/>
    </row>
    <row r="42" spans="1:19" x14ac:dyDescent="0.25">
      <c r="A42" s="1">
        <v>39</v>
      </c>
      <c r="B42" s="11">
        <v>3</v>
      </c>
      <c r="C42" s="52">
        <v>15</v>
      </c>
      <c r="D42" s="47" t="s">
        <v>148</v>
      </c>
      <c r="E42" s="194" t="s">
        <v>149</v>
      </c>
      <c r="F42" s="151"/>
      <c r="G42" s="154">
        <v>32</v>
      </c>
      <c r="H42" s="154">
        <v>11</v>
      </c>
      <c r="I42" s="154"/>
      <c r="J42" s="147"/>
      <c r="K42" s="147"/>
      <c r="L42" s="35"/>
    </row>
    <row r="43" spans="1:19" x14ac:dyDescent="0.25">
      <c r="A43" s="1">
        <v>40</v>
      </c>
      <c r="B43" s="28">
        <v>30</v>
      </c>
      <c r="C43" s="52">
        <v>16</v>
      </c>
      <c r="D43" s="47" t="s">
        <v>150</v>
      </c>
      <c r="E43" s="194" t="s">
        <v>151</v>
      </c>
      <c r="F43" s="151">
        <v>1876</v>
      </c>
      <c r="G43" s="154">
        <v>4</v>
      </c>
      <c r="H43" s="154">
        <v>14</v>
      </c>
      <c r="I43" s="154">
        <v>6</v>
      </c>
      <c r="J43" s="147"/>
      <c r="K43" s="147"/>
      <c r="L43" s="35"/>
    </row>
    <row r="44" spans="1:19" x14ac:dyDescent="0.25">
      <c r="A44" s="1">
        <v>41</v>
      </c>
      <c r="B44" s="28">
        <v>31</v>
      </c>
      <c r="C44" s="52"/>
      <c r="D44" s="47" t="s">
        <v>150</v>
      </c>
      <c r="E44" s="194" t="s">
        <v>152</v>
      </c>
      <c r="F44" s="151"/>
      <c r="G44" s="154">
        <v>2</v>
      </c>
      <c r="H44" s="154"/>
      <c r="I44" s="154"/>
      <c r="J44" s="147"/>
      <c r="K44" s="147"/>
      <c r="L44" s="35"/>
    </row>
    <row r="45" spans="1:19" x14ac:dyDescent="0.25">
      <c r="A45" s="1">
        <v>42</v>
      </c>
      <c r="B45" s="28">
        <v>32</v>
      </c>
      <c r="C45" s="52"/>
      <c r="D45" s="47" t="s">
        <v>150</v>
      </c>
      <c r="E45" s="194" t="s">
        <v>153</v>
      </c>
      <c r="F45" s="151" t="s">
        <v>154</v>
      </c>
      <c r="G45" s="154">
        <v>1</v>
      </c>
      <c r="H45" s="154">
        <v>10</v>
      </c>
      <c r="I45" s="154"/>
      <c r="J45" s="147"/>
      <c r="K45" s="147" t="s">
        <v>155</v>
      </c>
      <c r="L45" s="35" t="s">
        <v>156</v>
      </c>
    </row>
    <row r="46" spans="1:19" x14ac:dyDescent="0.25">
      <c r="A46" s="1">
        <v>43</v>
      </c>
      <c r="B46" s="28">
        <v>33</v>
      </c>
      <c r="C46" s="52"/>
      <c r="D46" s="47" t="s">
        <v>150</v>
      </c>
      <c r="E46" s="194" t="s">
        <v>157</v>
      </c>
      <c r="F46" s="151"/>
      <c r="G46" s="154">
        <v>1</v>
      </c>
      <c r="H46" s="154">
        <v>6</v>
      </c>
      <c r="I46" s="154"/>
      <c r="J46" s="147"/>
      <c r="K46" s="147"/>
      <c r="L46" s="35"/>
    </row>
    <row r="47" spans="1:19" x14ac:dyDescent="0.25">
      <c r="A47" s="1">
        <v>44</v>
      </c>
      <c r="B47" s="28">
        <v>34</v>
      </c>
      <c r="C47" s="52"/>
      <c r="D47" s="47" t="s">
        <v>150</v>
      </c>
      <c r="E47" s="194" t="s">
        <v>158</v>
      </c>
      <c r="F47" s="151"/>
      <c r="G47" s="154"/>
      <c r="H47" s="154">
        <v>10</v>
      </c>
      <c r="I47" s="154"/>
      <c r="J47" s="147"/>
      <c r="K47" s="147"/>
      <c r="L47" s="35"/>
    </row>
    <row r="48" spans="1:19" x14ac:dyDescent="0.25">
      <c r="A48" s="1">
        <v>45</v>
      </c>
      <c r="B48" s="28">
        <v>29</v>
      </c>
      <c r="C48" s="52">
        <v>17</v>
      </c>
      <c r="D48" s="47" t="s">
        <v>159</v>
      </c>
      <c r="E48" s="194" t="s">
        <v>160</v>
      </c>
      <c r="F48" s="151"/>
      <c r="G48" s="154">
        <v>5</v>
      </c>
      <c r="H48" s="154">
        <v>5</v>
      </c>
      <c r="I48" s="154"/>
      <c r="J48" s="147"/>
      <c r="K48" s="147"/>
      <c r="L48" s="35"/>
    </row>
    <row r="49" spans="1:12" x14ac:dyDescent="0.25">
      <c r="A49" s="1">
        <v>46</v>
      </c>
      <c r="B49" s="12">
        <v>82</v>
      </c>
      <c r="C49" s="52">
        <v>18</v>
      </c>
      <c r="D49" s="47" t="s">
        <v>161</v>
      </c>
      <c r="E49" s="194" t="s">
        <v>162</v>
      </c>
      <c r="F49" s="151" t="s">
        <v>163</v>
      </c>
      <c r="G49" s="154">
        <v>42</v>
      </c>
      <c r="H49" s="154"/>
      <c r="I49" s="154"/>
      <c r="J49" s="147"/>
      <c r="K49" s="148" t="s">
        <v>164</v>
      </c>
      <c r="L49" s="35" t="s">
        <v>165</v>
      </c>
    </row>
    <row r="50" spans="1:12" x14ac:dyDescent="0.25">
      <c r="A50" s="1">
        <v>47</v>
      </c>
      <c r="B50" s="28">
        <v>35</v>
      </c>
      <c r="C50" s="52">
        <v>19</v>
      </c>
      <c r="D50" s="47" t="s">
        <v>166</v>
      </c>
      <c r="E50" s="194" t="s">
        <v>167</v>
      </c>
      <c r="F50" s="151" t="s">
        <v>168</v>
      </c>
      <c r="G50" s="154">
        <v>21</v>
      </c>
      <c r="H50" s="154"/>
      <c r="I50" s="154"/>
      <c r="J50" s="147"/>
      <c r="K50" s="147" t="s">
        <v>169</v>
      </c>
      <c r="L50" s="35" t="s">
        <v>170</v>
      </c>
    </row>
    <row r="51" spans="1:12" x14ac:dyDescent="0.25">
      <c r="A51" s="1">
        <v>48</v>
      </c>
      <c r="B51" s="12">
        <v>135</v>
      </c>
      <c r="C51" s="52">
        <v>20</v>
      </c>
      <c r="D51" s="47" t="s">
        <v>171</v>
      </c>
      <c r="E51" s="194" t="s">
        <v>172</v>
      </c>
      <c r="F51" s="151"/>
      <c r="G51" s="154">
        <v>1</v>
      </c>
      <c r="H51" s="154">
        <v>11</v>
      </c>
      <c r="I51" s="154">
        <v>6</v>
      </c>
      <c r="J51" s="147"/>
      <c r="K51" s="147"/>
      <c r="L51" s="35"/>
    </row>
    <row r="52" spans="1:12" x14ac:dyDescent="0.25">
      <c r="A52" s="1">
        <v>49</v>
      </c>
      <c r="B52" s="28">
        <v>5</v>
      </c>
      <c r="C52" s="52">
        <v>21</v>
      </c>
      <c r="D52" s="47" t="s">
        <v>173</v>
      </c>
      <c r="E52" s="194" t="s">
        <v>174</v>
      </c>
      <c r="F52" s="151"/>
      <c r="G52" s="154">
        <v>5</v>
      </c>
      <c r="H52" s="154">
        <v>10</v>
      </c>
      <c r="I52" s="154"/>
      <c r="J52" s="147" t="s">
        <v>124</v>
      </c>
      <c r="K52" s="147" t="s">
        <v>175</v>
      </c>
      <c r="L52" s="35" t="s">
        <v>176</v>
      </c>
    </row>
    <row r="53" spans="1:12" x14ac:dyDescent="0.25">
      <c r="A53" s="1">
        <v>50</v>
      </c>
      <c r="B53" s="28">
        <v>6</v>
      </c>
      <c r="C53" s="52"/>
      <c r="D53" s="47" t="s">
        <v>173</v>
      </c>
      <c r="E53" s="194" t="s">
        <v>174</v>
      </c>
      <c r="F53" s="151"/>
      <c r="G53" s="154">
        <v>5</v>
      </c>
      <c r="H53" s="154">
        <v>5</v>
      </c>
      <c r="I53" s="154"/>
      <c r="J53" s="147"/>
      <c r="K53" s="147"/>
      <c r="L53" s="35"/>
    </row>
    <row r="54" spans="1:12" x14ac:dyDescent="0.25">
      <c r="A54" s="1">
        <v>51</v>
      </c>
      <c r="B54" s="28">
        <v>36</v>
      </c>
      <c r="C54" s="52"/>
      <c r="D54" s="47" t="s">
        <v>173</v>
      </c>
      <c r="E54" s="194" t="s">
        <v>177</v>
      </c>
      <c r="F54" s="151"/>
      <c r="G54" s="154">
        <v>30</v>
      </c>
      <c r="H54" s="154">
        <v>9</v>
      </c>
      <c r="I54" s="154"/>
      <c r="J54" s="147"/>
      <c r="K54" s="147"/>
      <c r="L54" s="35"/>
    </row>
    <row r="55" spans="1:12" x14ac:dyDescent="0.25">
      <c r="A55" s="1">
        <v>52</v>
      </c>
      <c r="B55" s="28">
        <v>37</v>
      </c>
      <c r="C55" s="52"/>
      <c r="D55" s="47" t="s">
        <v>173</v>
      </c>
      <c r="E55" s="194" t="s">
        <v>178</v>
      </c>
      <c r="F55" s="151"/>
      <c r="G55" s="154">
        <v>33</v>
      </c>
      <c r="H55" s="154">
        <v>12</v>
      </c>
      <c r="I55" s="154"/>
      <c r="J55" s="147"/>
      <c r="K55" s="147"/>
      <c r="L55" s="35"/>
    </row>
    <row r="56" spans="1:12" x14ac:dyDescent="0.25">
      <c r="A56" s="1">
        <v>53</v>
      </c>
      <c r="B56" s="11">
        <v>84</v>
      </c>
      <c r="C56" s="52">
        <v>22</v>
      </c>
      <c r="D56" s="47" t="s">
        <v>179</v>
      </c>
      <c r="E56" s="194" t="s">
        <v>180</v>
      </c>
      <c r="F56" s="151"/>
      <c r="G56" s="154">
        <v>5</v>
      </c>
      <c r="H56" s="154">
        <v>5</v>
      </c>
      <c r="I56" s="154"/>
      <c r="J56" s="147"/>
      <c r="K56" s="147"/>
      <c r="L56" s="35" t="s">
        <v>181</v>
      </c>
    </row>
    <row r="57" spans="1:12" x14ac:dyDescent="0.25">
      <c r="A57" s="1">
        <v>54</v>
      </c>
      <c r="B57" s="11">
        <v>85</v>
      </c>
      <c r="C57" s="52"/>
      <c r="D57" s="47" t="s">
        <v>179</v>
      </c>
      <c r="E57" s="194" t="s">
        <v>182</v>
      </c>
      <c r="F57" s="151"/>
      <c r="G57" s="154">
        <v>10</v>
      </c>
      <c r="H57" s="154">
        <v>10</v>
      </c>
      <c r="I57" s="154"/>
      <c r="J57" s="147"/>
      <c r="K57" s="147"/>
      <c r="L57" s="35" t="s">
        <v>183</v>
      </c>
    </row>
    <row r="58" spans="1:12" x14ac:dyDescent="0.25">
      <c r="A58" s="1">
        <v>55</v>
      </c>
      <c r="B58" s="11">
        <v>86</v>
      </c>
      <c r="C58" s="52"/>
      <c r="D58" s="47" t="s">
        <v>179</v>
      </c>
      <c r="E58" s="194" t="s">
        <v>184</v>
      </c>
      <c r="F58" s="151"/>
      <c r="G58" s="154">
        <v>2</v>
      </c>
      <c r="H58" s="154">
        <v>2</v>
      </c>
      <c r="I58" s="154"/>
      <c r="J58" s="147"/>
      <c r="K58" s="147"/>
      <c r="L58" s="35"/>
    </row>
    <row r="59" spans="1:12" x14ac:dyDescent="0.25">
      <c r="A59" s="1">
        <v>56</v>
      </c>
      <c r="B59" s="11">
        <v>87</v>
      </c>
      <c r="C59" s="52"/>
      <c r="D59" s="47" t="s">
        <v>179</v>
      </c>
      <c r="E59" s="194" t="s">
        <v>185</v>
      </c>
      <c r="F59" s="151"/>
      <c r="G59" s="154">
        <v>8</v>
      </c>
      <c r="H59" s="154">
        <v>18</v>
      </c>
      <c r="I59" s="154">
        <v>6</v>
      </c>
      <c r="J59" s="147"/>
      <c r="K59" s="147"/>
      <c r="L59" s="35"/>
    </row>
    <row r="60" spans="1:12" x14ac:dyDescent="0.25">
      <c r="A60" s="1">
        <v>57</v>
      </c>
      <c r="B60" s="11">
        <v>88</v>
      </c>
      <c r="C60" s="52"/>
      <c r="D60" s="47" t="s">
        <v>179</v>
      </c>
      <c r="E60" s="194" t="s">
        <v>186</v>
      </c>
      <c r="F60" s="151"/>
      <c r="G60" s="154">
        <v>1</v>
      </c>
      <c r="H60" s="154">
        <v>11</v>
      </c>
      <c r="I60" s="154">
        <v>6</v>
      </c>
      <c r="J60" s="147"/>
      <c r="K60" s="162"/>
      <c r="L60" s="35"/>
    </row>
    <row r="61" spans="1:12" x14ac:dyDescent="0.25">
      <c r="A61" s="1">
        <v>58</v>
      </c>
      <c r="B61" s="11">
        <v>89</v>
      </c>
      <c r="C61" s="52"/>
      <c r="D61" s="47" t="s">
        <v>179</v>
      </c>
      <c r="E61" s="194" t="s">
        <v>187</v>
      </c>
      <c r="F61" s="151">
        <v>1878</v>
      </c>
      <c r="G61" s="154">
        <v>2</v>
      </c>
      <c r="H61" s="154">
        <v>2</v>
      </c>
      <c r="I61" s="154"/>
      <c r="J61" s="147"/>
      <c r="K61" s="147"/>
      <c r="L61" s="35"/>
    </row>
    <row r="62" spans="1:12" x14ac:dyDescent="0.25">
      <c r="A62" s="1">
        <v>59</v>
      </c>
      <c r="B62" s="11">
        <v>90</v>
      </c>
      <c r="C62" s="52"/>
      <c r="D62" s="47" t="s">
        <v>179</v>
      </c>
      <c r="E62" s="194" t="s">
        <v>188</v>
      </c>
      <c r="F62" s="151"/>
      <c r="G62" s="154">
        <v>4</v>
      </c>
      <c r="H62" s="154">
        <v>14</v>
      </c>
      <c r="I62" s="154">
        <v>6</v>
      </c>
      <c r="J62" s="147"/>
      <c r="K62" s="147"/>
      <c r="L62" s="35"/>
    </row>
    <row r="63" spans="1:12" x14ac:dyDescent="0.25">
      <c r="A63" s="1">
        <v>60</v>
      </c>
      <c r="B63" s="11">
        <v>91</v>
      </c>
      <c r="C63" s="52"/>
      <c r="D63" s="47" t="s">
        <v>179</v>
      </c>
      <c r="E63" s="194" t="s">
        <v>189</v>
      </c>
      <c r="F63" s="151"/>
      <c r="G63" s="154">
        <v>4</v>
      </c>
      <c r="H63" s="154">
        <v>14</v>
      </c>
      <c r="I63" s="154">
        <v>6</v>
      </c>
      <c r="J63" s="147"/>
      <c r="K63" s="147"/>
      <c r="L63" s="35"/>
    </row>
    <row r="64" spans="1:12" x14ac:dyDescent="0.25">
      <c r="A64" s="1">
        <v>61</v>
      </c>
      <c r="B64" s="11">
        <v>92</v>
      </c>
      <c r="C64" s="52"/>
      <c r="D64" s="47" t="s">
        <v>179</v>
      </c>
      <c r="E64" s="194" t="s">
        <v>190</v>
      </c>
      <c r="F64" s="151">
        <v>1878</v>
      </c>
      <c r="G64" s="154">
        <v>5</v>
      </c>
      <c r="H64" s="154">
        <v>15</v>
      </c>
      <c r="I64" s="154">
        <v>6</v>
      </c>
      <c r="J64" s="147"/>
      <c r="K64" s="147"/>
      <c r="L64" s="35"/>
    </row>
    <row r="65" spans="1:12" x14ac:dyDescent="0.25">
      <c r="A65" s="1">
        <v>62</v>
      </c>
      <c r="B65" s="11">
        <v>93</v>
      </c>
      <c r="C65" s="52"/>
      <c r="D65" s="47" t="s">
        <v>179</v>
      </c>
      <c r="E65" s="194" t="s">
        <v>191</v>
      </c>
      <c r="F65" s="151">
        <v>1878</v>
      </c>
      <c r="G65" s="154">
        <v>6</v>
      </c>
      <c r="H65" s="154">
        <v>6</v>
      </c>
      <c r="I65" s="154"/>
      <c r="J65" s="147"/>
      <c r="K65" s="147"/>
      <c r="L65" s="35"/>
    </row>
    <row r="66" spans="1:12" x14ac:dyDescent="0.25">
      <c r="A66" s="1">
        <v>63</v>
      </c>
      <c r="B66" s="12">
        <v>137</v>
      </c>
      <c r="C66" s="52"/>
      <c r="D66" s="47" t="s">
        <v>192</v>
      </c>
      <c r="E66" s="194" t="s">
        <v>117</v>
      </c>
      <c r="F66" s="151"/>
      <c r="G66" s="154">
        <v>4</v>
      </c>
      <c r="H66" s="154">
        <v>4</v>
      </c>
      <c r="I66" s="154"/>
      <c r="J66" s="147"/>
      <c r="K66" s="147"/>
      <c r="L66" s="35"/>
    </row>
    <row r="67" spans="1:12" x14ac:dyDescent="0.25">
      <c r="A67" s="1">
        <v>64</v>
      </c>
      <c r="B67" s="12">
        <v>138</v>
      </c>
      <c r="C67" s="52"/>
      <c r="D67" s="47" t="s">
        <v>192</v>
      </c>
      <c r="E67" s="194" t="s">
        <v>193</v>
      </c>
      <c r="F67" s="151"/>
      <c r="G67" s="154">
        <v>2</v>
      </c>
      <c r="H67" s="154">
        <v>2</v>
      </c>
      <c r="I67" s="154"/>
      <c r="J67" s="147"/>
      <c r="K67" s="147"/>
      <c r="L67" s="35"/>
    </row>
    <row r="68" spans="1:12" x14ac:dyDescent="0.25">
      <c r="A68" s="1">
        <v>65</v>
      </c>
      <c r="B68" s="12">
        <v>139</v>
      </c>
      <c r="C68" s="52"/>
      <c r="D68" s="47" t="s">
        <v>192</v>
      </c>
      <c r="E68" s="194" t="s">
        <v>194</v>
      </c>
      <c r="F68" s="151"/>
      <c r="G68" s="154">
        <v>2</v>
      </c>
      <c r="H68" s="154">
        <v>2</v>
      </c>
      <c r="I68" s="154"/>
      <c r="J68" s="147"/>
      <c r="K68" s="147"/>
      <c r="L68" s="35"/>
    </row>
    <row r="69" spans="1:12" x14ac:dyDescent="0.25">
      <c r="A69" s="1">
        <v>66</v>
      </c>
      <c r="B69" s="12">
        <v>140</v>
      </c>
      <c r="C69" s="52"/>
      <c r="D69" s="47" t="s">
        <v>192</v>
      </c>
      <c r="E69" s="194" t="s">
        <v>195</v>
      </c>
      <c r="F69" s="151"/>
      <c r="G69" s="154">
        <v>5</v>
      </c>
      <c r="H69" s="154">
        <v>15</v>
      </c>
      <c r="I69" s="154">
        <v>6</v>
      </c>
      <c r="J69" s="147"/>
      <c r="K69" s="147"/>
      <c r="L69" s="35"/>
    </row>
    <row r="70" spans="1:12" x14ac:dyDescent="0.25">
      <c r="A70" s="1">
        <v>67</v>
      </c>
      <c r="B70" s="241"/>
      <c r="C70" s="233">
        <v>23</v>
      </c>
      <c r="D70" s="234" t="s">
        <v>196</v>
      </c>
      <c r="E70" s="235" t="s">
        <v>197</v>
      </c>
      <c r="F70" s="242"/>
      <c r="G70" s="240"/>
      <c r="H70" s="240"/>
      <c r="I70" s="240"/>
      <c r="J70" s="239"/>
      <c r="K70" s="239"/>
      <c r="L70" s="239" t="s">
        <v>198</v>
      </c>
    </row>
    <row r="71" spans="1:12" x14ac:dyDescent="0.25">
      <c r="A71" s="1">
        <v>68</v>
      </c>
      <c r="B71" s="12">
        <v>4</v>
      </c>
      <c r="C71" s="52"/>
      <c r="D71" s="47" t="s">
        <v>196</v>
      </c>
      <c r="E71" s="194" t="s">
        <v>199</v>
      </c>
      <c r="F71" s="151"/>
      <c r="G71" s="154">
        <v>6</v>
      </c>
      <c r="H71" s="154">
        <v>16</v>
      </c>
      <c r="I71" s="154">
        <v>6</v>
      </c>
      <c r="J71" s="147"/>
      <c r="K71" s="147"/>
      <c r="L71" s="35"/>
    </row>
    <row r="72" spans="1:12" x14ac:dyDescent="0.25">
      <c r="A72" s="1">
        <v>69</v>
      </c>
      <c r="B72" s="12">
        <v>5</v>
      </c>
      <c r="C72" s="52"/>
      <c r="D72" s="47" t="s">
        <v>196</v>
      </c>
      <c r="E72" s="194" t="s">
        <v>200</v>
      </c>
      <c r="F72" s="151"/>
      <c r="G72" s="154">
        <v>7</v>
      </c>
      <c r="H72" s="154">
        <v>7</v>
      </c>
      <c r="I72" s="154"/>
      <c r="J72" s="147"/>
      <c r="K72" s="147"/>
      <c r="L72" s="35" t="s">
        <v>201</v>
      </c>
    </row>
    <row r="73" spans="1:12" x14ac:dyDescent="0.25">
      <c r="A73" s="1">
        <v>70</v>
      </c>
      <c r="B73" s="12">
        <v>6</v>
      </c>
      <c r="C73" s="52"/>
      <c r="D73" s="47" t="s">
        <v>196</v>
      </c>
      <c r="E73" s="194" t="s">
        <v>202</v>
      </c>
      <c r="F73" s="151"/>
      <c r="G73" s="154">
        <v>2</v>
      </c>
      <c r="H73" s="154">
        <v>12</v>
      </c>
      <c r="I73" s="154">
        <v>6</v>
      </c>
      <c r="J73" s="147"/>
      <c r="K73" s="147"/>
      <c r="L73" s="35"/>
    </row>
    <row r="74" spans="1:12" x14ac:dyDescent="0.25">
      <c r="A74" s="1">
        <v>71</v>
      </c>
      <c r="B74" s="12">
        <v>141</v>
      </c>
      <c r="C74" s="52"/>
      <c r="D74" s="47" t="s">
        <v>196</v>
      </c>
      <c r="E74" s="194" t="s">
        <v>203</v>
      </c>
      <c r="F74" s="151"/>
      <c r="G74" s="154">
        <v>16</v>
      </c>
      <c r="H74" s="154">
        <v>16</v>
      </c>
      <c r="I74" s="154"/>
      <c r="J74" s="147"/>
      <c r="K74" s="147"/>
      <c r="L74" s="35"/>
    </row>
    <row r="75" spans="1:12" x14ac:dyDescent="0.25">
      <c r="A75" s="1">
        <v>72</v>
      </c>
      <c r="B75" s="234" t="s">
        <v>96</v>
      </c>
      <c r="C75" s="233">
        <v>24</v>
      </c>
      <c r="D75" s="234" t="s">
        <v>204</v>
      </c>
      <c r="E75" s="235" t="s">
        <v>205</v>
      </c>
      <c r="F75" s="237"/>
      <c r="G75" s="237"/>
      <c r="H75" s="237"/>
      <c r="I75" s="237"/>
      <c r="J75" s="238"/>
      <c r="K75" s="238"/>
      <c r="L75" s="239" t="s">
        <v>181</v>
      </c>
    </row>
    <row r="76" spans="1:12" x14ac:dyDescent="0.25">
      <c r="A76" s="1">
        <v>73</v>
      </c>
      <c r="B76" s="12">
        <v>142</v>
      </c>
      <c r="C76" s="52">
        <v>25</v>
      </c>
      <c r="D76" s="47" t="s">
        <v>206</v>
      </c>
      <c r="E76" s="194" t="s">
        <v>207</v>
      </c>
      <c r="F76" s="151"/>
      <c r="G76" s="154">
        <v>28</v>
      </c>
      <c r="H76" s="154">
        <v>7</v>
      </c>
      <c r="I76" s="154"/>
      <c r="J76" s="147"/>
      <c r="K76" s="147"/>
      <c r="L76" s="35"/>
    </row>
    <row r="77" spans="1:12" x14ac:dyDescent="0.25">
      <c r="A77" s="1">
        <v>74</v>
      </c>
      <c r="B77" s="11">
        <v>51</v>
      </c>
      <c r="C77" s="52">
        <v>26</v>
      </c>
      <c r="D77" s="47" t="s">
        <v>208</v>
      </c>
      <c r="E77" s="194" t="s">
        <v>209</v>
      </c>
      <c r="F77" s="151">
        <v>1877</v>
      </c>
      <c r="G77" s="154">
        <v>37</v>
      </c>
      <c r="H77" s="154">
        <v>16</v>
      </c>
      <c r="I77" s="154"/>
      <c r="J77" s="147"/>
      <c r="K77" s="147"/>
      <c r="L77" s="35"/>
    </row>
    <row r="78" spans="1:12" x14ac:dyDescent="0.25">
      <c r="A78" s="1">
        <v>75</v>
      </c>
      <c r="B78" s="12">
        <v>143</v>
      </c>
      <c r="C78" s="52"/>
      <c r="D78" s="47" t="s">
        <v>208</v>
      </c>
      <c r="E78" s="194" t="s">
        <v>210</v>
      </c>
      <c r="F78" s="151"/>
      <c r="G78" s="154">
        <v>13</v>
      </c>
      <c r="H78" s="154">
        <v>13</v>
      </c>
      <c r="I78" s="154"/>
      <c r="J78" s="147"/>
      <c r="K78" s="147"/>
      <c r="L78" s="35"/>
    </row>
    <row r="79" spans="1:12" x14ac:dyDescent="0.25">
      <c r="A79" s="1">
        <v>76</v>
      </c>
      <c r="B79" s="12">
        <v>7</v>
      </c>
      <c r="C79" s="52">
        <v>27</v>
      </c>
      <c r="D79" s="47" t="s">
        <v>211</v>
      </c>
      <c r="E79" s="194" t="s">
        <v>212</v>
      </c>
      <c r="F79" s="151"/>
      <c r="G79" s="154">
        <v>2</v>
      </c>
      <c r="H79" s="154">
        <v>15</v>
      </c>
      <c r="I79" s="154"/>
      <c r="J79" s="147"/>
      <c r="K79" s="147"/>
      <c r="L79" s="35"/>
    </row>
    <row r="80" spans="1:12" x14ac:dyDescent="0.25">
      <c r="A80" s="1">
        <v>77</v>
      </c>
      <c r="B80" s="28">
        <v>41</v>
      </c>
      <c r="C80" s="52">
        <v>28</v>
      </c>
      <c r="D80" s="47" t="s">
        <v>213</v>
      </c>
      <c r="E80" s="194" t="s">
        <v>214</v>
      </c>
      <c r="F80" s="151"/>
      <c r="G80" s="154">
        <v>2</v>
      </c>
      <c r="H80" s="154">
        <v>2</v>
      </c>
      <c r="I80" s="154"/>
      <c r="J80" s="147"/>
      <c r="K80" s="147"/>
      <c r="L80" s="35"/>
    </row>
    <row r="81" spans="1:12" x14ac:dyDescent="0.25">
      <c r="A81" s="1">
        <v>78</v>
      </c>
      <c r="B81" s="12">
        <v>8</v>
      </c>
      <c r="C81" s="52">
        <v>29</v>
      </c>
      <c r="D81" s="47" t="s">
        <v>215</v>
      </c>
      <c r="E81" s="194" t="s">
        <v>216</v>
      </c>
      <c r="F81" s="151"/>
      <c r="G81" s="154">
        <v>22</v>
      </c>
      <c r="H81" s="154">
        <v>1</v>
      </c>
      <c r="I81" s="154"/>
      <c r="J81" s="147"/>
      <c r="K81" s="147"/>
      <c r="L81" s="35"/>
    </row>
    <row r="82" spans="1:12" x14ac:dyDescent="0.25">
      <c r="A82" s="1">
        <v>79</v>
      </c>
      <c r="B82" s="12">
        <v>144</v>
      </c>
      <c r="C82" s="52">
        <v>30</v>
      </c>
      <c r="D82" s="47" t="s">
        <v>217</v>
      </c>
      <c r="E82" s="194" t="s">
        <v>218</v>
      </c>
      <c r="F82" s="151"/>
      <c r="G82" s="154">
        <v>3</v>
      </c>
      <c r="H82" s="154">
        <v>13</v>
      </c>
      <c r="I82" s="154">
        <v>6</v>
      </c>
      <c r="J82" s="147"/>
      <c r="K82" s="147"/>
      <c r="L82" s="35"/>
    </row>
    <row r="83" spans="1:12" x14ac:dyDescent="0.25">
      <c r="A83" s="1">
        <v>80</v>
      </c>
      <c r="B83" s="11">
        <v>52</v>
      </c>
      <c r="C83" s="52"/>
      <c r="D83" s="47" t="s">
        <v>219</v>
      </c>
      <c r="E83" s="194" t="s">
        <v>220</v>
      </c>
      <c r="F83" s="151">
        <v>1876</v>
      </c>
      <c r="G83" s="154">
        <v>2</v>
      </c>
      <c r="H83" s="154">
        <v>12</v>
      </c>
      <c r="I83" s="154">
        <v>6</v>
      </c>
      <c r="J83" s="147"/>
      <c r="K83" s="147"/>
      <c r="L83" s="35"/>
    </row>
    <row r="84" spans="1:12" x14ac:dyDescent="0.25">
      <c r="A84" s="1">
        <v>81</v>
      </c>
      <c r="B84" s="11">
        <v>4</v>
      </c>
      <c r="C84" s="52">
        <v>31</v>
      </c>
      <c r="D84" s="47" t="s">
        <v>221</v>
      </c>
      <c r="E84" s="194" t="s">
        <v>222</v>
      </c>
      <c r="F84" s="151"/>
      <c r="G84" s="154">
        <v>3</v>
      </c>
      <c r="H84" s="154">
        <v>13</v>
      </c>
      <c r="I84" s="154">
        <v>6</v>
      </c>
      <c r="J84" s="147"/>
      <c r="K84" s="147"/>
      <c r="L84" s="35"/>
    </row>
    <row r="85" spans="1:12" x14ac:dyDescent="0.25">
      <c r="A85" s="1">
        <v>82</v>
      </c>
      <c r="B85" s="12">
        <v>9</v>
      </c>
      <c r="C85" s="52">
        <v>32</v>
      </c>
      <c r="D85" s="47" t="s">
        <v>223</v>
      </c>
      <c r="E85" s="194" t="s">
        <v>224</v>
      </c>
      <c r="F85" s="151" t="s">
        <v>225</v>
      </c>
      <c r="G85" s="154">
        <v>5</v>
      </c>
      <c r="H85" s="154">
        <v>5</v>
      </c>
      <c r="I85" s="154"/>
      <c r="J85" s="147"/>
      <c r="K85" s="43"/>
      <c r="L85" s="35"/>
    </row>
    <row r="86" spans="1:12" x14ac:dyDescent="0.25">
      <c r="A86" s="1">
        <v>83</v>
      </c>
      <c r="B86" s="12">
        <v>95</v>
      </c>
      <c r="C86" s="52"/>
      <c r="D86" s="47" t="s">
        <v>223</v>
      </c>
      <c r="E86" s="194" t="s">
        <v>226</v>
      </c>
      <c r="F86" s="151" t="s">
        <v>225</v>
      </c>
      <c r="G86" s="154">
        <v>19</v>
      </c>
      <c r="H86" s="154">
        <v>8</v>
      </c>
      <c r="I86" s="154">
        <v>6</v>
      </c>
      <c r="J86" s="147"/>
      <c r="K86" s="147"/>
      <c r="L86" s="35"/>
    </row>
    <row r="87" spans="1:12" x14ac:dyDescent="0.25">
      <c r="A87" s="1">
        <v>84</v>
      </c>
      <c r="B87" s="12">
        <v>96</v>
      </c>
      <c r="C87" s="52"/>
      <c r="D87" s="47" t="s">
        <v>223</v>
      </c>
      <c r="E87" s="194" t="s">
        <v>227</v>
      </c>
      <c r="F87" s="151" t="s">
        <v>225</v>
      </c>
      <c r="G87" s="154">
        <v>9</v>
      </c>
      <c r="H87" s="154">
        <v>19</v>
      </c>
      <c r="I87" s="154">
        <v>6</v>
      </c>
      <c r="J87" s="147"/>
      <c r="K87" s="147"/>
      <c r="L87" s="35"/>
    </row>
    <row r="88" spans="1:12" x14ac:dyDescent="0.25">
      <c r="A88" s="1">
        <v>85</v>
      </c>
      <c r="B88" s="12">
        <v>97</v>
      </c>
      <c r="C88" s="52"/>
      <c r="D88" s="47" t="s">
        <v>223</v>
      </c>
      <c r="E88" s="194" t="s">
        <v>228</v>
      </c>
      <c r="F88" s="151" t="s">
        <v>225</v>
      </c>
      <c r="G88" s="154">
        <v>10</v>
      </c>
      <c r="H88" s="154">
        <v>10</v>
      </c>
      <c r="I88" s="154"/>
      <c r="J88" s="147"/>
      <c r="K88" s="147"/>
      <c r="L88" s="35"/>
    </row>
    <row r="89" spans="1:12" x14ac:dyDescent="0.25">
      <c r="A89" s="1">
        <v>86</v>
      </c>
      <c r="B89" s="12">
        <v>98</v>
      </c>
      <c r="C89" s="52"/>
      <c r="D89" s="47" t="s">
        <v>223</v>
      </c>
      <c r="E89" s="194" t="s">
        <v>229</v>
      </c>
      <c r="F89" s="151" t="s">
        <v>225</v>
      </c>
      <c r="G89" s="154">
        <v>15</v>
      </c>
      <c r="H89" s="154">
        <v>15</v>
      </c>
      <c r="I89" s="154"/>
      <c r="J89" s="147"/>
      <c r="K89" s="147"/>
      <c r="L89" s="35"/>
    </row>
    <row r="90" spans="1:12" x14ac:dyDescent="0.25">
      <c r="A90" s="1">
        <v>87</v>
      </c>
      <c r="B90" s="12">
        <v>99</v>
      </c>
      <c r="C90" s="52"/>
      <c r="D90" s="47" t="s">
        <v>223</v>
      </c>
      <c r="E90" s="194" t="s">
        <v>230</v>
      </c>
      <c r="F90" s="151" t="s">
        <v>225</v>
      </c>
      <c r="G90" s="154">
        <v>16</v>
      </c>
      <c r="H90" s="154">
        <v>16</v>
      </c>
      <c r="I90" s="154"/>
      <c r="J90" s="147"/>
      <c r="K90" s="147"/>
      <c r="L90" s="35"/>
    </row>
    <row r="91" spans="1:12" x14ac:dyDescent="0.25">
      <c r="A91" s="1">
        <v>88</v>
      </c>
      <c r="B91" s="12">
        <v>100</v>
      </c>
      <c r="C91" s="52"/>
      <c r="D91" s="47" t="s">
        <v>223</v>
      </c>
      <c r="E91" s="194" t="s">
        <v>231</v>
      </c>
      <c r="F91" s="151" t="s">
        <v>225</v>
      </c>
      <c r="G91" s="154">
        <v>23</v>
      </c>
      <c r="H91" s="154">
        <v>2</v>
      </c>
      <c r="I91" s="154"/>
      <c r="J91" s="147"/>
      <c r="K91" s="147"/>
      <c r="L91" s="35"/>
    </row>
    <row r="92" spans="1:12" x14ac:dyDescent="0.25">
      <c r="A92" s="1">
        <v>89</v>
      </c>
      <c r="B92" s="12">
        <v>101</v>
      </c>
      <c r="C92" s="52"/>
      <c r="D92" s="47" t="s">
        <v>223</v>
      </c>
      <c r="E92" s="194" t="s">
        <v>232</v>
      </c>
      <c r="F92" s="151" t="s">
        <v>225</v>
      </c>
      <c r="G92" s="154">
        <v>11</v>
      </c>
      <c r="H92" s="154"/>
      <c r="I92" s="154">
        <v>6</v>
      </c>
      <c r="J92" s="147"/>
      <c r="K92" s="147"/>
      <c r="L92" s="35"/>
    </row>
    <row r="93" spans="1:12" x14ac:dyDescent="0.25">
      <c r="A93" s="1">
        <v>90</v>
      </c>
      <c r="B93" s="12">
        <v>102</v>
      </c>
      <c r="C93" s="52"/>
      <c r="D93" s="47" t="s">
        <v>223</v>
      </c>
      <c r="E93" s="194" t="s">
        <v>233</v>
      </c>
      <c r="F93" s="151" t="s">
        <v>225</v>
      </c>
      <c r="G93" s="154">
        <v>13</v>
      </c>
      <c r="H93" s="154">
        <v>13</v>
      </c>
      <c r="I93" s="154"/>
      <c r="J93" s="147"/>
      <c r="K93" s="147"/>
      <c r="L93" s="35"/>
    </row>
    <row r="94" spans="1:12" x14ac:dyDescent="0.25">
      <c r="A94" s="1">
        <v>91</v>
      </c>
      <c r="B94" s="12" t="s">
        <v>234</v>
      </c>
      <c r="C94" s="52"/>
      <c r="D94" s="47" t="s">
        <v>223</v>
      </c>
      <c r="E94" s="194" t="s">
        <v>235</v>
      </c>
      <c r="F94" s="151" t="s">
        <v>225</v>
      </c>
      <c r="G94" s="154">
        <v>24</v>
      </c>
      <c r="H94" s="154">
        <v>3</v>
      </c>
      <c r="I94" s="154"/>
      <c r="J94" s="147"/>
      <c r="K94" s="147"/>
      <c r="L94" s="35"/>
    </row>
    <row r="95" spans="1:12" x14ac:dyDescent="0.25">
      <c r="A95" s="1">
        <v>92</v>
      </c>
      <c r="B95" s="12">
        <v>103</v>
      </c>
      <c r="C95" s="52"/>
      <c r="D95" s="47" t="s">
        <v>223</v>
      </c>
      <c r="E95" s="194" t="s">
        <v>236</v>
      </c>
      <c r="F95" s="151" t="s">
        <v>225</v>
      </c>
      <c r="G95" s="154">
        <v>18</v>
      </c>
      <c r="H95" s="154">
        <v>7</v>
      </c>
      <c r="I95" s="154">
        <v>6</v>
      </c>
      <c r="J95" s="147"/>
      <c r="K95" s="147"/>
      <c r="L95" s="35"/>
    </row>
    <row r="96" spans="1:12" x14ac:dyDescent="0.25">
      <c r="A96" s="1">
        <v>93</v>
      </c>
      <c r="B96" s="12">
        <v>104</v>
      </c>
      <c r="C96" s="52"/>
      <c r="D96" s="47" t="s">
        <v>223</v>
      </c>
      <c r="E96" s="194" t="s">
        <v>172</v>
      </c>
      <c r="F96" s="151" t="s">
        <v>225</v>
      </c>
      <c r="G96" s="154">
        <v>14</v>
      </c>
      <c r="H96" s="154">
        <v>14</v>
      </c>
      <c r="I96" s="154"/>
      <c r="J96" s="147"/>
      <c r="K96" s="147"/>
      <c r="L96" s="35"/>
    </row>
    <row r="97" spans="1:12" x14ac:dyDescent="0.25">
      <c r="A97" s="1">
        <v>94</v>
      </c>
      <c r="B97" s="12">
        <v>105</v>
      </c>
      <c r="C97" s="52"/>
      <c r="D97" s="47" t="s">
        <v>223</v>
      </c>
      <c r="E97" s="194" t="s">
        <v>237</v>
      </c>
      <c r="F97" s="151" t="s">
        <v>225</v>
      </c>
      <c r="G97" s="154">
        <v>23</v>
      </c>
      <c r="H97" s="154">
        <v>2</v>
      </c>
      <c r="I97" s="154"/>
      <c r="J97" s="147"/>
      <c r="K97" s="147"/>
      <c r="L97" s="35"/>
    </row>
    <row r="98" spans="1:12" x14ac:dyDescent="0.25">
      <c r="A98" s="1">
        <v>95</v>
      </c>
      <c r="B98" s="12">
        <v>106</v>
      </c>
      <c r="C98" s="52"/>
      <c r="D98" s="47" t="s">
        <v>223</v>
      </c>
      <c r="E98" s="194" t="s">
        <v>238</v>
      </c>
      <c r="F98" s="151" t="s">
        <v>225</v>
      </c>
      <c r="G98" s="154">
        <v>5</v>
      </c>
      <c r="H98" s="154">
        <v>15</v>
      </c>
      <c r="I98" s="154">
        <v>6</v>
      </c>
      <c r="J98" s="147"/>
      <c r="K98" s="147"/>
      <c r="L98" s="35"/>
    </row>
    <row r="99" spans="1:12" x14ac:dyDescent="0.25">
      <c r="A99" s="1">
        <v>96</v>
      </c>
      <c r="B99" s="12">
        <v>107</v>
      </c>
      <c r="C99" s="52"/>
      <c r="D99" s="47" t="s">
        <v>223</v>
      </c>
      <c r="E99" s="194" t="s">
        <v>239</v>
      </c>
      <c r="F99" s="151" t="s">
        <v>225</v>
      </c>
      <c r="G99" s="154">
        <v>28</v>
      </c>
      <c r="H99" s="154">
        <v>7</v>
      </c>
      <c r="I99" s="154"/>
      <c r="J99" s="147"/>
      <c r="K99" s="147"/>
      <c r="L99" s="35"/>
    </row>
    <row r="100" spans="1:12" x14ac:dyDescent="0.25">
      <c r="A100" s="1">
        <v>97</v>
      </c>
      <c r="B100" s="12">
        <v>108</v>
      </c>
      <c r="C100" s="52"/>
      <c r="D100" s="47" t="s">
        <v>223</v>
      </c>
      <c r="E100" s="194" t="s">
        <v>240</v>
      </c>
      <c r="F100" s="151" t="s">
        <v>225</v>
      </c>
      <c r="G100" s="154">
        <v>24</v>
      </c>
      <c r="H100" s="154">
        <v>3</v>
      </c>
      <c r="I100" s="154"/>
      <c r="J100" s="147"/>
      <c r="K100" s="147"/>
      <c r="L100" s="35"/>
    </row>
    <row r="101" spans="1:12" x14ac:dyDescent="0.25">
      <c r="A101" s="1">
        <v>98</v>
      </c>
      <c r="B101" s="12">
        <v>109</v>
      </c>
      <c r="C101" s="52"/>
      <c r="D101" s="47" t="s">
        <v>223</v>
      </c>
      <c r="E101" s="194" t="s">
        <v>241</v>
      </c>
      <c r="F101" s="151" t="s">
        <v>225</v>
      </c>
      <c r="G101" s="154">
        <v>13</v>
      </c>
      <c r="H101" s="154">
        <v>2</v>
      </c>
      <c r="I101" s="154">
        <v>6</v>
      </c>
      <c r="J101" s="147"/>
      <c r="K101" s="147"/>
      <c r="L101" s="35"/>
    </row>
    <row r="102" spans="1:12" x14ac:dyDescent="0.25">
      <c r="A102" s="1">
        <v>99</v>
      </c>
      <c r="B102" s="12">
        <v>110</v>
      </c>
      <c r="C102" s="52"/>
      <c r="D102" s="47" t="s">
        <v>223</v>
      </c>
      <c r="E102" s="194" t="s">
        <v>242</v>
      </c>
      <c r="F102" s="151" t="s">
        <v>225</v>
      </c>
      <c r="G102" s="154">
        <v>9</v>
      </c>
      <c r="H102" s="154">
        <v>19</v>
      </c>
      <c r="I102" s="154">
        <v>6</v>
      </c>
      <c r="J102" s="147"/>
      <c r="K102" s="147"/>
      <c r="L102" s="35"/>
    </row>
    <row r="103" spans="1:12" x14ac:dyDescent="0.25">
      <c r="A103" s="1">
        <v>100</v>
      </c>
      <c r="B103" s="12">
        <v>111</v>
      </c>
      <c r="C103" s="52"/>
      <c r="D103" s="47" t="s">
        <v>223</v>
      </c>
      <c r="E103" s="194" t="s">
        <v>243</v>
      </c>
      <c r="F103" s="151" t="s">
        <v>225</v>
      </c>
      <c r="G103" s="154">
        <v>28</v>
      </c>
      <c r="H103" s="154">
        <v>17</v>
      </c>
      <c r="I103" s="154">
        <v>6</v>
      </c>
      <c r="J103" s="147"/>
      <c r="K103" s="147"/>
      <c r="L103" s="35"/>
    </row>
    <row r="104" spans="1:12" x14ac:dyDescent="0.25">
      <c r="A104" s="1">
        <v>101</v>
      </c>
      <c r="B104" s="12">
        <v>112</v>
      </c>
      <c r="C104" s="52"/>
      <c r="D104" s="47" t="s">
        <v>223</v>
      </c>
      <c r="E104" s="194" t="s">
        <v>244</v>
      </c>
      <c r="F104" s="151" t="s">
        <v>225</v>
      </c>
      <c r="G104" s="154">
        <v>16</v>
      </c>
      <c r="H104" s="154">
        <v>5</v>
      </c>
      <c r="I104" s="154">
        <v>6</v>
      </c>
      <c r="J104" s="147"/>
      <c r="K104" s="147"/>
      <c r="L104" s="35"/>
    </row>
    <row r="105" spans="1:12" x14ac:dyDescent="0.25">
      <c r="A105" s="1">
        <v>102</v>
      </c>
      <c r="B105" s="12">
        <v>113</v>
      </c>
      <c r="C105" s="52"/>
      <c r="D105" s="47" t="s">
        <v>223</v>
      </c>
      <c r="E105" s="194" t="s">
        <v>245</v>
      </c>
      <c r="F105" s="151" t="s">
        <v>225</v>
      </c>
      <c r="G105" s="154">
        <v>22</v>
      </c>
      <c r="H105" s="154">
        <v>11</v>
      </c>
      <c r="I105" s="154">
        <v>6</v>
      </c>
      <c r="J105" s="147"/>
      <c r="K105" s="147"/>
      <c r="L105" s="35"/>
    </row>
    <row r="106" spans="1:12" x14ac:dyDescent="0.25">
      <c r="A106" s="1">
        <v>103</v>
      </c>
      <c r="B106" s="12">
        <v>114</v>
      </c>
      <c r="C106" s="52"/>
      <c r="D106" s="47" t="s">
        <v>223</v>
      </c>
      <c r="E106" s="194" t="s">
        <v>246</v>
      </c>
      <c r="F106" s="151" t="s">
        <v>225</v>
      </c>
      <c r="G106" s="154">
        <v>13</v>
      </c>
      <c r="H106" s="154">
        <v>13</v>
      </c>
      <c r="I106" s="154"/>
      <c r="J106" s="147"/>
      <c r="K106" s="147"/>
      <c r="L106" s="35"/>
    </row>
    <row r="107" spans="1:12" x14ac:dyDescent="0.25">
      <c r="A107" s="1">
        <v>104</v>
      </c>
      <c r="B107" s="12">
        <v>115</v>
      </c>
      <c r="C107" s="52"/>
      <c r="D107" s="47" t="s">
        <v>223</v>
      </c>
      <c r="E107" s="194" t="s">
        <v>247</v>
      </c>
      <c r="F107" s="151" t="s">
        <v>225</v>
      </c>
      <c r="G107" s="154">
        <v>15</v>
      </c>
      <c r="H107" s="154">
        <v>15</v>
      </c>
      <c r="I107" s="154"/>
      <c r="J107" s="147"/>
      <c r="K107" s="147"/>
      <c r="L107" s="35"/>
    </row>
    <row r="108" spans="1:12" x14ac:dyDescent="0.25">
      <c r="A108" s="1">
        <v>105</v>
      </c>
      <c r="B108" s="12" t="s">
        <v>248</v>
      </c>
      <c r="C108" s="52"/>
      <c r="D108" s="47" t="s">
        <v>223</v>
      </c>
      <c r="E108" s="194" t="s">
        <v>249</v>
      </c>
      <c r="F108" s="151" t="s">
        <v>225</v>
      </c>
      <c r="G108" s="154">
        <v>30</v>
      </c>
      <c r="H108" s="154">
        <v>9</v>
      </c>
      <c r="I108" s="154"/>
      <c r="J108" s="147"/>
      <c r="K108" s="147"/>
      <c r="L108" s="35"/>
    </row>
    <row r="109" spans="1:12" x14ac:dyDescent="0.25">
      <c r="A109" s="1">
        <v>106</v>
      </c>
      <c r="B109" s="12">
        <v>145</v>
      </c>
      <c r="C109" s="52"/>
      <c r="D109" s="47" t="s">
        <v>223</v>
      </c>
      <c r="E109" s="194" t="s">
        <v>250</v>
      </c>
      <c r="F109" s="151" t="s">
        <v>225</v>
      </c>
      <c r="G109" s="154">
        <v>15</v>
      </c>
      <c r="H109" s="154">
        <v>15</v>
      </c>
      <c r="I109" s="154"/>
      <c r="J109" s="147"/>
      <c r="K109" s="147"/>
      <c r="L109" s="35"/>
    </row>
    <row r="110" spans="1:12" x14ac:dyDescent="0.25">
      <c r="A110" s="1">
        <v>107</v>
      </c>
      <c r="B110" s="12">
        <v>146</v>
      </c>
      <c r="C110" s="52"/>
      <c r="D110" s="47" t="s">
        <v>223</v>
      </c>
      <c r="E110" s="194" t="s">
        <v>251</v>
      </c>
      <c r="F110" s="151" t="s">
        <v>225</v>
      </c>
      <c r="G110" s="154">
        <v>18</v>
      </c>
      <c r="H110" s="154">
        <v>7</v>
      </c>
      <c r="I110" s="154">
        <v>6</v>
      </c>
      <c r="J110" s="147"/>
      <c r="K110" s="147"/>
      <c r="L110" s="35"/>
    </row>
    <row r="111" spans="1:12" x14ac:dyDescent="0.25">
      <c r="A111" s="1">
        <v>108</v>
      </c>
      <c r="B111" s="12">
        <v>147</v>
      </c>
      <c r="C111" s="52"/>
      <c r="D111" s="47" t="s">
        <v>223</v>
      </c>
      <c r="E111" s="194" t="s">
        <v>252</v>
      </c>
      <c r="F111" s="151" t="s">
        <v>225</v>
      </c>
      <c r="G111" s="154">
        <v>15</v>
      </c>
      <c r="H111" s="154">
        <v>4</v>
      </c>
      <c r="I111" s="154">
        <v>6</v>
      </c>
      <c r="J111" s="147"/>
      <c r="K111" s="147"/>
      <c r="L111" s="35"/>
    </row>
    <row r="112" spans="1:12" x14ac:dyDescent="0.25">
      <c r="A112" s="1">
        <v>109</v>
      </c>
      <c r="B112" s="12">
        <v>148</v>
      </c>
      <c r="C112" s="52"/>
      <c r="D112" s="47" t="s">
        <v>223</v>
      </c>
      <c r="E112" s="194" t="s">
        <v>253</v>
      </c>
      <c r="F112" s="151" t="s">
        <v>225</v>
      </c>
      <c r="G112" s="154">
        <v>15</v>
      </c>
      <c r="H112" s="154">
        <v>15</v>
      </c>
      <c r="I112" s="154"/>
      <c r="J112" s="147"/>
      <c r="K112" s="147"/>
      <c r="L112" s="35"/>
    </row>
    <row r="113" spans="1:12" x14ac:dyDescent="0.25">
      <c r="A113" s="1">
        <v>110</v>
      </c>
      <c r="B113" s="12">
        <v>149</v>
      </c>
      <c r="C113" s="52"/>
      <c r="D113" s="47" t="s">
        <v>223</v>
      </c>
      <c r="E113" s="194" t="s">
        <v>254</v>
      </c>
      <c r="F113" s="151" t="s">
        <v>225</v>
      </c>
      <c r="G113" s="154">
        <v>21</v>
      </c>
      <c r="H113" s="154"/>
      <c r="I113" s="154"/>
      <c r="J113" s="147"/>
      <c r="K113" s="147"/>
      <c r="L113" s="35"/>
    </row>
    <row r="114" spans="1:12" x14ac:dyDescent="0.25">
      <c r="A114" s="1">
        <v>111</v>
      </c>
      <c r="B114" s="12">
        <v>150</v>
      </c>
      <c r="C114" s="52"/>
      <c r="D114" s="47" t="s">
        <v>223</v>
      </c>
      <c r="E114" s="194" t="s">
        <v>255</v>
      </c>
      <c r="F114" s="151" t="s">
        <v>225</v>
      </c>
      <c r="G114" s="154">
        <v>22</v>
      </c>
      <c r="H114" s="154">
        <v>1</v>
      </c>
      <c r="I114" s="154"/>
      <c r="J114" s="147"/>
      <c r="K114" s="147"/>
      <c r="L114" s="35"/>
    </row>
    <row r="115" spans="1:12" x14ac:dyDescent="0.25">
      <c r="A115" s="1">
        <v>112</v>
      </c>
      <c r="B115" s="12">
        <v>151</v>
      </c>
      <c r="C115" s="52"/>
      <c r="D115" s="47" t="s">
        <v>223</v>
      </c>
      <c r="E115" s="194" t="s">
        <v>256</v>
      </c>
      <c r="F115" s="151" t="s">
        <v>225</v>
      </c>
      <c r="G115" s="154">
        <v>19</v>
      </c>
      <c r="H115" s="154">
        <v>8</v>
      </c>
      <c r="I115" s="154">
        <v>6</v>
      </c>
      <c r="J115" s="147"/>
      <c r="K115" s="147"/>
      <c r="L115" s="35"/>
    </row>
    <row r="116" spans="1:12" x14ac:dyDescent="0.25">
      <c r="A116" s="1">
        <v>113</v>
      </c>
      <c r="B116" s="12">
        <v>152</v>
      </c>
      <c r="C116" s="52"/>
      <c r="D116" s="47" t="s">
        <v>223</v>
      </c>
      <c r="E116" s="194" t="s">
        <v>249</v>
      </c>
      <c r="F116" s="151" t="s">
        <v>225</v>
      </c>
      <c r="G116" s="154">
        <v>13</v>
      </c>
      <c r="H116" s="154">
        <v>13</v>
      </c>
      <c r="I116" s="154"/>
      <c r="J116" s="147"/>
      <c r="K116" s="147"/>
      <c r="L116" s="35"/>
    </row>
    <row r="117" spans="1:12" x14ac:dyDescent="0.25">
      <c r="A117" s="1">
        <v>114</v>
      </c>
      <c r="B117" s="12">
        <v>153</v>
      </c>
      <c r="C117" s="52"/>
      <c r="D117" s="47" t="s">
        <v>223</v>
      </c>
      <c r="E117" s="194" t="s">
        <v>257</v>
      </c>
      <c r="F117" s="151" t="s">
        <v>225</v>
      </c>
      <c r="G117" s="154">
        <v>17</v>
      </c>
      <c r="H117" s="154">
        <v>17</v>
      </c>
      <c r="I117" s="154"/>
      <c r="J117" s="147"/>
      <c r="K117" s="147"/>
      <c r="L117" s="35"/>
    </row>
    <row r="118" spans="1:12" x14ac:dyDescent="0.25">
      <c r="A118" s="1">
        <v>115</v>
      </c>
      <c r="B118" s="12">
        <v>154</v>
      </c>
      <c r="C118" s="52"/>
      <c r="D118" s="47" t="s">
        <v>223</v>
      </c>
      <c r="E118" s="194" t="s">
        <v>258</v>
      </c>
      <c r="F118" s="151" t="s">
        <v>225</v>
      </c>
      <c r="G118" s="154">
        <v>7</v>
      </c>
      <c r="H118" s="154">
        <v>7</v>
      </c>
      <c r="I118" s="154"/>
      <c r="J118" s="147"/>
      <c r="K118" s="147"/>
      <c r="L118" s="35"/>
    </row>
    <row r="119" spans="1:12" x14ac:dyDescent="0.25">
      <c r="A119" s="1">
        <v>116</v>
      </c>
      <c r="B119" s="12">
        <v>155</v>
      </c>
      <c r="C119" s="52"/>
      <c r="D119" s="47" t="s">
        <v>223</v>
      </c>
      <c r="E119" s="194" t="s">
        <v>253</v>
      </c>
      <c r="F119" s="151" t="s">
        <v>225</v>
      </c>
      <c r="G119" s="154">
        <v>10</v>
      </c>
      <c r="H119" s="154">
        <v>10</v>
      </c>
      <c r="I119" s="154"/>
      <c r="J119" s="147"/>
      <c r="K119" s="147"/>
      <c r="L119" s="35"/>
    </row>
    <row r="120" spans="1:12" x14ac:dyDescent="0.25">
      <c r="A120" s="1">
        <v>117</v>
      </c>
      <c r="B120" s="12">
        <v>156</v>
      </c>
      <c r="C120" s="52"/>
      <c r="D120" s="47" t="s">
        <v>223</v>
      </c>
      <c r="E120" s="194" t="s">
        <v>259</v>
      </c>
      <c r="F120" s="151" t="s">
        <v>225</v>
      </c>
      <c r="G120" s="154">
        <v>9</v>
      </c>
      <c r="H120" s="154">
        <v>9</v>
      </c>
      <c r="I120" s="154"/>
      <c r="J120" s="147"/>
      <c r="K120" s="147"/>
      <c r="L120" s="35"/>
    </row>
    <row r="121" spans="1:12" x14ac:dyDescent="0.25">
      <c r="A121" s="1">
        <v>118</v>
      </c>
      <c r="B121" s="12">
        <v>157</v>
      </c>
      <c r="C121" s="52"/>
      <c r="D121" s="47" t="s">
        <v>223</v>
      </c>
      <c r="E121" s="194" t="s">
        <v>260</v>
      </c>
      <c r="F121" s="151" t="s">
        <v>225</v>
      </c>
      <c r="G121" s="154">
        <v>15</v>
      </c>
      <c r="H121" s="154">
        <v>4</v>
      </c>
      <c r="I121" s="154">
        <v>6</v>
      </c>
      <c r="J121" s="147"/>
      <c r="K121" s="147"/>
      <c r="L121" s="35"/>
    </row>
    <row r="122" spans="1:12" x14ac:dyDescent="0.25">
      <c r="A122" s="1">
        <v>119</v>
      </c>
      <c r="B122" s="12">
        <v>158</v>
      </c>
      <c r="C122" s="52"/>
      <c r="D122" s="47" t="s">
        <v>223</v>
      </c>
      <c r="E122" s="194" t="s">
        <v>261</v>
      </c>
      <c r="F122" s="151" t="s">
        <v>225</v>
      </c>
      <c r="G122" s="154">
        <v>31</v>
      </c>
      <c r="H122" s="154">
        <v>10</v>
      </c>
      <c r="I122" s="154"/>
      <c r="J122" s="147"/>
      <c r="K122" s="147"/>
      <c r="L122" s="35"/>
    </row>
    <row r="123" spans="1:12" x14ac:dyDescent="0.25">
      <c r="A123" s="1">
        <v>120</v>
      </c>
      <c r="B123" s="12">
        <v>159</v>
      </c>
      <c r="C123" s="52"/>
      <c r="D123" s="47" t="s">
        <v>223</v>
      </c>
      <c r="E123" s="194" t="s">
        <v>262</v>
      </c>
      <c r="F123" s="151" t="s">
        <v>225</v>
      </c>
      <c r="G123" s="154">
        <v>15</v>
      </c>
      <c r="H123" s="154">
        <v>15</v>
      </c>
      <c r="I123" s="154"/>
      <c r="J123" s="147"/>
      <c r="K123" s="147"/>
      <c r="L123" s="35"/>
    </row>
    <row r="124" spans="1:12" x14ac:dyDescent="0.25">
      <c r="A124" s="1">
        <v>121</v>
      </c>
      <c r="B124" s="12">
        <v>160</v>
      </c>
      <c r="C124" s="52"/>
      <c r="D124" s="47" t="s">
        <v>223</v>
      </c>
      <c r="E124" s="194" t="s">
        <v>263</v>
      </c>
      <c r="F124" s="151" t="s">
        <v>225</v>
      </c>
      <c r="G124" s="154">
        <v>28</v>
      </c>
      <c r="H124" s="154">
        <v>17</v>
      </c>
      <c r="I124" s="154">
        <v>6</v>
      </c>
      <c r="J124" s="147"/>
      <c r="K124" s="147"/>
      <c r="L124" s="35"/>
    </row>
    <row r="125" spans="1:12" x14ac:dyDescent="0.25">
      <c r="A125" s="1">
        <v>122</v>
      </c>
      <c r="B125" s="12">
        <v>161</v>
      </c>
      <c r="C125" s="52"/>
      <c r="D125" s="47" t="s">
        <v>223</v>
      </c>
      <c r="E125" s="194" t="s">
        <v>264</v>
      </c>
      <c r="F125" s="151" t="s">
        <v>225</v>
      </c>
      <c r="G125" s="154">
        <v>26</v>
      </c>
      <c r="H125" s="154">
        <v>15</v>
      </c>
      <c r="I125" s="154">
        <v>6</v>
      </c>
      <c r="J125" s="147"/>
      <c r="K125" s="147"/>
      <c r="L125" s="35"/>
    </row>
    <row r="126" spans="1:12" x14ac:dyDescent="0.25">
      <c r="A126" s="1">
        <v>123</v>
      </c>
      <c r="B126" s="12">
        <v>162</v>
      </c>
      <c r="C126" s="52"/>
      <c r="D126" s="47" t="s">
        <v>223</v>
      </c>
      <c r="E126" s="194" t="s">
        <v>265</v>
      </c>
      <c r="F126" s="151" t="s">
        <v>225</v>
      </c>
      <c r="G126" s="154">
        <v>15</v>
      </c>
      <c r="H126" s="154">
        <v>4</v>
      </c>
      <c r="I126" s="154">
        <v>6</v>
      </c>
      <c r="J126" s="147"/>
      <c r="K126" s="147"/>
      <c r="L126" s="35"/>
    </row>
    <row r="127" spans="1:12" x14ac:dyDescent="0.25">
      <c r="A127" s="1">
        <v>124</v>
      </c>
      <c r="B127" s="12">
        <v>163</v>
      </c>
      <c r="C127" s="52"/>
      <c r="D127" s="47" t="s">
        <v>223</v>
      </c>
      <c r="E127" s="194" t="s">
        <v>266</v>
      </c>
      <c r="F127" s="151" t="s">
        <v>225</v>
      </c>
      <c r="G127" s="154">
        <v>30</v>
      </c>
      <c r="H127" s="154">
        <v>9</v>
      </c>
      <c r="I127" s="154"/>
      <c r="J127" s="147"/>
      <c r="K127" s="147"/>
      <c r="L127" s="35"/>
    </row>
    <row r="128" spans="1:12" x14ac:dyDescent="0.25">
      <c r="A128" s="1">
        <v>125</v>
      </c>
      <c r="B128" s="12">
        <v>164</v>
      </c>
      <c r="C128" s="52"/>
      <c r="D128" s="47" t="s">
        <v>223</v>
      </c>
      <c r="E128" s="194" t="s">
        <v>267</v>
      </c>
      <c r="F128" s="151" t="s">
        <v>225</v>
      </c>
      <c r="G128" s="154">
        <v>30</v>
      </c>
      <c r="H128" s="154">
        <v>9</v>
      </c>
      <c r="I128" s="154"/>
      <c r="J128" s="147"/>
      <c r="K128" s="147"/>
      <c r="L128" s="35"/>
    </row>
    <row r="129" spans="1:12" x14ac:dyDescent="0.25">
      <c r="A129" s="1">
        <v>126</v>
      </c>
      <c r="B129" s="12">
        <v>165</v>
      </c>
      <c r="C129" s="52"/>
      <c r="D129" s="47" t="s">
        <v>223</v>
      </c>
      <c r="E129" s="194" t="s">
        <v>268</v>
      </c>
      <c r="F129" s="151" t="s">
        <v>225</v>
      </c>
      <c r="G129" s="154">
        <v>17</v>
      </c>
      <c r="H129" s="154">
        <v>17</v>
      </c>
      <c r="I129" s="154"/>
      <c r="J129" s="147"/>
      <c r="K129" s="147"/>
      <c r="L129" s="35"/>
    </row>
    <row r="130" spans="1:12" x14ac:dyDescent="0.25">
      <c r="A130" s="1">
        <v>127</v>
      </c>
      <c r="B130" s="12">
        <v>166</v>
      </c>
      <c r="C130" s="52"/>
      <c r="D130" s="47" t="s">
        <v>223</v>
      </c>
      <c r="E130" s="194" t="s">
        <v>269</v>
      </c>
      <c r="F130" s="151" t="s">
        <v>225</v>
      </c>
      <c r="G130" s="154">
        <v>31</v>
      </c>
      <c r="H130" s="154">
        <v>10</v>
      </c>
      <c r="I130" s="154"/>
      <c r="J130" s="147"/>
      <c r="K130" s="147"/>
      <c r="L130" s="35"/>
    </row>
    <row r="131" spans="1:12" x14ac:dyDescent="0.25">
      <c r="A131" s="1">
        <v>128</v>
      </c>
      <c r="B131" s="12">
        <v>167</v>
      </c>
      <c r="C131" s="52"/>
      <c r="D131" s="47" t="s">
        <v>223</v>
      </c>
      <c r="E131" s="194" t="s">
        <v>270</v>
      </c>
      <c r="F131" s="151" t="s">
        <v>225</v>
      </c>
      <c r="G131" s="154">
        <v>21</v>
      </c>
      <c r="H131" s="154">
        <v>10</v>
      </c>
      <c r="I131" s="154">
        <v>6</v>
      </c>
      <c r="J131" s="147"/>
      <c r="K131" s="147"/>
      <c r="L131" s="35"/>
    </row>
    <row r="132" spans="1:12" x14ac:dyDescent="0.25">
      <c r="A132" s="1">
        <v>129</v>
      </c>
      <c r="B132" s="12">
        <v>168</v>
      </c>
      <c r="C132" s="52"/>
      <c r="D132" s="47" t="s">
        <v>223</v>
      </c>
      <c r="E132" s="194" t="s">
        <v>271</v>
      </c>
      <c r="F132" s="151" t="s">
        <v>225</v>
      </c>
      <c r="G132" s="154">
        <v>43</v>
      </c>
      <c r="H132" s="154">
        <v>1</v>
      </c>
      <c r="I132" s="154"/>
      <c r="J132" s="147"/>
      <c r="K132" s="147"/>
      <c r="L132" s="35"/>
    </row>
    <row r="133" spans="1:12" x14ac:dyDescent="0.25">
      <c r="A133" s="1">
        <v>130</v>
      </c>
      <c r="B133" s="12">
        <v>169</v>
      </c>
      <c r="C133" s="52"/>
      <c r="D133" s="47" t="s">
        <v>223</v>
      </c>
      <c r="E133" s="194" t="s">
        <v>272</v>
      </c>
      <c r="F133" s="151" t="s">
        <v>225</v>
      </c>
      <c r="G133" s="154">
        <v>25</v>
      </c>
      <c r="H133" s="154">
        <v>14</v>
      </c>
      <c r="I133" s="154">
        <v>6</v>
      </c>
      <c r="J133" s="147"/>
      <c r="K133" s="147"/>
      <c r="L133" s="35"/>
    </row>
    <row r="134" spans="1:12" x14ac:dyDescent="0.25">
      <c r="A134" s="1">
        <v>131</v>
      </c>
      <c r="B134" s="12">
        <v>170</v>
      </c>
      <c r="C134" s="52"/>
      <c r="D134" s="47" t="s">
        <v>223</v>
      </c>
      <c r="E134" s="194" t="s">
        <v>273</v>
      </c>
      <c r="F134" s="151" t="s">
        <v>225</v>
      </c>
      <c r="G134" s="154">
        <v>20</v>
      </c>
      <c r="H134" s="154">
        <v>9</v>
      </c>
      <c r="I134" s="154">
        <v>6</v>
      </c>
      <c r="J134" s="147"/>
      <c r="K134" s="147"/>
      <c r="L134" s="35"/>
    </row>
    <row r="135" spans="1:12" x14ac:dyDescent="0.25">
      <c r="A135" s="1">
        <v>132</v>
      </c>
      <c r="B135" s="12">
        <v>171</v>
      </c>
      <c r="C135" s="52"/>
      <c r="D135" s="47" t="s">
        <v>223</v>
      </c>
      <c r="E135" s="194" t="s">
        <v>274</v>
      </c>
      <c r="F135" s="151" t="s">
        <v>225</v>
      </c>
      <c r="G135" s="154">
        <v>15</v>
      </c>
      <c r="H135" s="154">
        <v>4</v>
      </c>
      <c r="I135" s="154">
        <v>6</v>
      </c>
      <c r="J135" s="147"/>
      <c r="K135" s="147"/>
      <c r="L135" s="35"/>
    </row>
    <row r="136" spans="1:12" x14ac:dyDescent="0.25">
      <c r="A136" s="1">
        <v>133</v>
      </c>
      <c r="B136" s="12">
        <v>172</v>
      </c>
      <c r="C136" s="52"/>
      <c r="D136" s="47" t="s">
        <v>223</v>
      </c>
      <c r="E136" s="194" t="s">
        <v>275</v>
      </c>
      <c r="F136" s="151" t="s">
        <v>225</v>
      </c>
      <c r="G136" s="154">
        <v>21</v>
      </c>
      <c r="H136" s="154">
        <v>10</v>
      </c>
      <c r="I136" s="154">
        <v>6</v>
      </c>
      <c r="J136" s="147"/>
      <c r="K136" s="147"/>
      <c r="L136" s="35"/>
    </row>
    <row r="137" spans="1:12" x14ac:dyDescent="0.25">
      <c r="A137" s="1">
        <v>134</v>
      </c>
      <c r="B137" s="12">
        <v>173</v>
      </c>
      <c r="C137" s="52"/>
      <c r="D137" s="47" t="s">
        <v>223</v>
      </c>
      <c r="E137" s="194" t="s">
        <v>276</v>
      </c>
      <c r="F137" s="151" t="s">
        <v>225</v>
      </c>
      <c r="G137" s="154">
        <v>18</v>
      </c>
      <c r="H137" s="154">
        <v>18</v>
      </c>
      <c r="I137" s="154"/>
      <c r="J137" s="147"/>
      <c r="K137" s="147"/>
      <c r="L137" s="35"/>
    </row>
    <row r="138" spans="1:12" x14ac:dyDescent="0.25">
      <c r="A138" s="1">
        <v>135</v>
      </c>
      <c r="B138" s="12">
        <v>174</v>
      </c>
      <c r="C138" s="52"/>
      <c r="D138" s="47" t="s">
        <v>223</v>
      </c>
      <c r="E138" s="194" t="s">
        <v>277</v>
      </c>
      <c r="F138" s="151" t="s">
        <v>225</v>
      </c>
      <c r="G138" s="154">
        <v>32</v>
      </c>
      <c r="H138" s="154">
        <v>11</v>
      </c>
      <c r="I138" s="154"/>
      <c r="J138" s="147"/>
      <c r="K138" s="147"/>
      <c r="L138" s="35"/>
    </row>
    <row r="139" spans="1:12" x14ac:dyDescent="0.25">
      <c r="A139" s="1">
        <v>136</v>
      </c>
      <c r="B139" s="12">
        <v>175</v>
      </c>
      <c r="C139" s="52"/>
      <c r="D139" s="47" t="s">
        <v>223</v>
      </c>
      <c r="E139" s="194" t="s">
        <v>278</v>
      </c>
      <c r="F139" s="151" t="s">
        <v>225</v>
      </c>
      <c r="G139" s="154">
        <v>24</v>
      </c>
      <c r="H139" s="154">
        <v>13</v>
      </c>
      <c r="I139" s="154">
        <v>6</v>
      </c>
      <c r="J139" s="147"/>
      <c r="K139" s="147"/>
      <c r="L139" s="35"/>
    </row>
    <row r="140" spans="1:12" x14ac:dyDescent="0.25">
      <c r="A140" s="1">
        <v>137</v>
      </c>
      <c r="B140" s="12">
        <v>176</v>
      </c>
      <c r="C140" s="52"/>
      <c r="D140" s="47" t="s">
        <v>223</v>
      </c>
      <c r="E140" s="194" t="s">
        <v>279</v>
      </c>
      <c r="F140" s="151" t="s">
        <v>225</v>
      </c>
      <c r="G140" s="154">
        <v>26</v>
      </c>
      <c r="H140" s="154">
        <v>15</v>
      </c>
      <c r="I140" s="154">
        <v>6</v>
      </c>
      <c r="J140" s="147"/>
      <c r="K140" s="147"/>
      <c r="L140" s="35"/>
    </row>
    <row r="141" spans="1:12" x14ac:dyDescent="0.25">
      <c r="A141" s="1">
        <v>138</v>
      </c>
      <c r="B141" s="12">
        <v>177</v>
      </c>
      <c r="C141" s="52"/>
      <c r="D141" s="47" t="s">
        <v>223</v>
      </c>
      <c r="E141" s="194" t="s">
        <v>280</v>
      </c>
      <c r="F141" s="151" t="s">
        <v>225</v>
      </c>
      <c r="G141" s="154">
        <v>29</v>
      </c>
      <c r="H141" s="154">
        <v>8</v>
      </c>
      <c r="I141" s="154"/>
      <c r="J141" s="147"/>
      <c r="K141" s="147"/>
      <c r="L141" s="35"/>
    </row>
    <row r="142" spans="1:12" x14ac:dyDescent="0.25">
      <c r="A142" s="1">
        <v>139</v>
      </c>
      <c r="B142" s="12">
        <v>178</v>
      </c>
      <c r="C142" s="52"/>
      <c r="D142" s="47" t="s">
        <v>223</v>
      </c>
      <c r="E142" s="194" t="s">
        <v>281</v>
      </c>
      <c r="F142" s="151" t="s">
        <v>225</v>
      </c>
      <c r="G142" s="154">
        <v>27</v>
      </c>
      <c r="H142" s="154">
        <v>16</v>
      </c>
      <c r="I142" s="154">
        <v>6</v>
      </c>
      <c r="J142" s="147"/>
      <c r="K142" s="147"/>
      <c r="L142" s="35"/>
    </row>
    <row r="143" spans="1:12" x14ac:dyDescent="0.25">
      <c r="A143" s="1">
        <v>140</v>
      </c>
      <c r="B143" s="12">
        <v>179</v>
      </c>
      <c r="C143" s="52"/>
      <c r="D143" s="47" t="s">
        <v>223</v>
      </c>
      <c r="E143" s="194" t="s">
        <v>282</v>
      </c>
      <c r="F143" s="151" t="s">
        <v>225</v>
      </c>
      <c r="G143" s="154">
        <v>13</v>
      </c>
      <c r="H143" s="154">
        <v>13</v>
      </c>
      <c r="I143" s="154"/>
      <c r="J143" s="147"/>
      <c r="K143" s="147"/>
      <c r="L143" s="35"/>
    </row>
    <row r="144" spans="1:12" x14ac:dyDescent="0.25">
      <c r="A144" s="1">
        <v>141</v>
      </c>
      <c r="B144" s="12">
        <v>180</v>
      </c>
      <c r="C144" s="52"/>
      <c r="D144" s="47" t="s">
        <v>223</v>
      </c>
      <c r="E144" s="194" t="s">
        <v>252</v>
      </c>
      <c r="F144" s="151" t="s">
        <v>225</v>
      </c>
      <c r="G144" s="154">
        <v>39</v>
      </c>
      <c r="H144" s="154">
        <v>18</v>
      </c>
      <c r="I144" s="154"/>
      <c r="J144" s="147"/>
      <c r="K144" s="147"/>
      <c r="L144" s="35"/>
    </row>
    <row r="145" spans="1:12" x14ac:dyDescent="0.25">
      <c r="A145" s="1">
        <v>142</v>
      </c>
      <c r="B145" s="12">
        <v>181</v>
      </c>
      <c r="C145" s="52"/>
      <c r="D145" s="47" t="s">
        <v>223</v>
      </c>
      <c r="E145" s="194" t="s">
        <v>283</v>
      </c>
      <c r="F145" s="151" t="s">
        <v>225</v>
      </c>
      <c r="G145" s="154">
        <v>34</v>
      </c>
      <c r="H145" s="154">
        <v>13</v>
      </c>
      <c r="I145" s="154"/>
      <c r="J145" s="147"/>
      <c r="K145" s="147"/>
      <c r="L145" s="35"/>
    </row>
    <row r="146" spans="1:12" x14ac:dyDescent="0.25">
      <c r="A146" s="1">
        <v>143</v>
      </c>
      <c r="B146" s="12">
        <v>182</v>
      </c>
      <c r="C146" s="52"/>
      <c r="D146" s="47" t="s">
        <v>223</v>
      </c>
      <c r="E146" s="194" t="s">
        <v>284</v>
      </c>
      <c r="F146" s="151" t="s">
        <v>225</v>
      </c>
      <c r="G146" s="154">
        <v>24</v>
      </c>
      <c r="H146" s="154">
        <v>13</v>
      </c>
      <c r="I146" s="154">
        <v>6</v>
      </c>
      <c r="J146" s="147"/>
      <c r="K146" s="147" t="s">
        <v>87</v>
      </c>
      <c r="L146" s="35" t="s">
        <v>285</v>
      </c>
    </row>
    <row r="147" spans="1:12" x14ac:dyDescent="0.25">
      <c r="A147" s="1">
        <v>144</v>
      </c>
      <c r="B147" s="12">
        <v>183</v>
      </c>
      <c r="C147" s="52"/>
      <c r="D147" s="47" t="s">
        <v>223</v>
      </c>
      <c r="E147" s="194" t="s">
        <v>286</v>
      </c>
      <c r="F147" s="151" t="s">
        <v>225</v>
      </c>
      <c r="G147" s="154">
        <v>23</v>
      </c>
      <c r="H147" s="154">
        <v>2</v>
      </c>
      <c r="I147" s="154"/>
      <c r="J147" s="147"/>
      <c r="K147" s="147"/>
      <c r="L147" s="35"/>
    </row>
    <row r="148" spans="1:12" x14ac:dyDescent="0.25">
      <c r="A148" s="1">
        <v>145</v>
      </c>
      <c r="B148" s="12">
        <v>184</v>
      </c>
      <c r="C148" s="52"/>
      <c r="D148" s="47" t="s">
        <v>223</v>
      </c>
      <c r="E148" s="194" t="s">
        <v>287</v>
      </c>
      <c r="F148" s="151" t="s">
        <v>225</v>
      </c>
      <c r="G148" s="154">
        <v>16</v>
      </c>
      <c r="H148" s="154">
        <v>5</v>
      </c>
      <c r="I148" s="154">
        <v>6</v>
      </c>
      <c r="J148" s="147"/>
      <c r="K148" s="147"/>
      <c r="L148" s="35"/>
    </row>
    <row r="149" spans="1:12" x14ac:dyDescent="0.25">
      <c r="A149" s="1">
        <v>146</v>
      </c>
      <c r="B149" s="12">
        <v>185</v>
      </c>
      <c r="C149" s="52"/>
      <c r="D149" s="47" t="s">
        <v>223</v>
      </c>
      <c r="E149" s="194" t="s">
        <v>288</v>
      </c>
      <c r="F149" s="151" t="s">
        <v>225</v>
      </c>
      <c r="G149" s="154">
        <v>31</v>
      </c>
      <c r="H149" s="154">
        <v>10</v>
      </c>
      <c r="I149" s="154"/>
      <c r="J149" s="147"/>
      <c r="K149" s="147"/>
      <c r="L149" s="35"/>
    </row>
    <row r="150" spans="1:12" x14ac:dyDescent="0.25">
      <c r="A150" s="1">
        <v>147</v>
      </c>
      <c r="B150" s="12">
        <v>186</v>
      </c>
      <c r="C150" s="52"/>
      <c r="D150" s="47" t="s">
        <v>223</v>
      </c>
      <c r="E150" s="194" t="s">
        <v>289</v>
      </c>
      <c r="F150" s="151" t="s">
        <v>225</v>
      </c>
      <c r="G150" s="154">
        <v>16</v>
      </c>
      <c r="H150" s="154">
        <v>5</v>
      </c>
      <c r="I150" s="154">
        <v>6</v>
      </c>
      <c r="J150" s="147"/>
      <c r="K150" s="147"/>
      <c r="L150" s="35"/>
    </row>
    <row r="151" spans="1:12" x14ac:dyDescent="0.25">
      <c r="A151" s="1">
        <v>148</v>
      </c>
      <c r="B151" s="12">
        <v>187</v>
      </c>
      <c r="C151" s="52"/>
      <c r="D151" s="47" t="s">
        <v>223</v>
      </c>
      <c r="E151" s="194" t="s">
        <v>290</v>
      </c>
      <c r="F151" s="151" t="s">
        <v>225</v>
      </c>
      <c r="G151" s="154">
        <v>23</v>
      </c>
      <c r="H151" s="154">
        <v>12</v>
      </c>
      <c r="I151" s="154">
        <v>6</v>
      </c>
      <c r="J151" s="147"/>
      <c r="K151" s="147"/>
      <c r="L151" s="35"/>
    </row>
    <row r="152" spans="1:12" x14ac:dyDescent="0.25">
      <c r="A152" s="1">
        <v>149</v>
      </c>
      <c r="B152" s="12">
        <v>188</v>
      </c>
      <c r="C152" s="52"/>
      <c r="D152" s="47" t="s">
        <v>223</v>
      </c>
      <c r="E152" s="194" t="s">
        <v>291</v>
      </c>
      <c r="F152" s="151" t="s">
        <v>225</v>
      </c>
      <c r="G152" s="154">
        <v>24</v>
      </c>
      <c r="H152" s="154">
        <v>3</v>
      </c>
      <c r="I152" s="154"/>
      <c r="J152" s="147"/>
      <c r="K152" s="147" t="s">
        <v>292</v>
      </c>
      <c r="L152" s="35" t="s">
        <v>293</v>
      </c>
    </row>
    <row r="153" spans="1:12" x14ac:dyDescent="0.25">
      <c r="A153" s="1">
        <v>150</v>
      </c>
      <c r="B153" s="12">
        <v>189</v>
      </c>
      <c r="C153" s="52"/>
      <c r="D153" s="47" t="s">
        <v>223</v>
      </c>
      <c r="E153" s="194" t="s">
        <v>275</v>
      </c>
      <c r="F153" s="151" t="s">
        <v>225</v>
      </c>
      <c r="G153" s="154">
        <v>15</v>
      </c>
      <c r="H153" s="154">
        <v>15</v>
      </c>
      <c r="I153" s="154"/>
      <c r="J153" s="147"/>
      <c r="K153" s="147"/>
      <c r="L153" s="35"/>
    </row>
    <row r="154" spans="1:12" x14ac:dyDescent="0.25">
      <c r="A154" s="1">
        <v>151</v>
      </c>
      <c r="B154" s="12">
        <v>190</v>
      </c>
      <c r="C154" s="52"/>
      <c r="D154" s="47" t="s">
        <v>223</v>
      </c>
      <c r="E154" s="194" t="s">
        <v>294</v>
      </c>
      <c r="F154" s="151" t="s">
        <v>225</v>
      </c>
      <c r="G154" s="154">
        <v>16</v>
      </c>
      <c r="H154" s="154">
        <v>16</v>
      </c>
      <c r="I154" s="154"/>
      <c r="J154" s="147"/>
      <c r="K154" s="147"/>
      <c r="L154" s="35"/>
    </row>
    <row r="155" spans="1:12" x14ac:dyDescent="0.25">
      <c r="A155" s="1">
        <v>152</v>
      </c>
      <c r="B155" s="12">
        <v>191</v>
      </c>
      <c r="C155" s="52"/>
      <c r="D155" s="47" t="s">
        <v>223</v>
      </c>
      <c r="E155" s="194" t="s">
        <v>295</v>
      </c>
      <c r="F155" s="151" t="s">
        <v>225</v>
      </c>
      <c r="G155" s="154">
        <v>26</v>
      </c>
      <c r="H155" s="154">
        <v>15</v>
      </c>
      <c r="I155" s="154">
        <v>6</v>
      </c>
      <c r="J155" s="147"/>
      <c r="K155" s="147"/>
      <c r="L155" s="35"/>
    </row>
    <row r="156" spans="1:12" x14ac:dyDescent="0.25">
      <c r="A156" s="1">
        <v>153</v>
      </c>
      <c r="B156" s="12">
        <v>192</v>
      </c>
      <c r="C156" s="52"/>
      <c r="D156" s="47" t="s">
        <v>223</v>
      </c>
      <c r="E156" s="194" t="s">
        <v>296</v>
      </c>
      <c r="F156" s="151" t="s">
        <v>225</v>
      </c>
      <c r="G156" s="154">
        <v>35</v>
      </c>
      <c r="H156" s="154">
        <v>14</v>
      </c>
      <c r="I156" s="154"/>
      <c r="J156" s="147"/>
      <c r="K156" s="147"/>
      <c r="L156" s="35"/>
    </row>
    <row r="157" spans="1:12" x14ac:dyDescent="0.25">
      <c r="A157" s="1">
        <v>154</v>
      </c>
      <c r="B157" s="12">
        <v>193</v>
      </c>
      <c r="C157" s="52"/>
      <c r="D157" s="47" t="s">
        <v>223</v>
      </c>
      <c r="E157" s="194" t="s">
        <v>297</v>
      </c>
      <c r="F157" s="151" t="s">
        <v>225</v>
      </c>
      <c r="G157" s="154">
        <v>34</v>
      </c>
      <c r="H157" s="154">
        <v>13</v>
      </c>
      <c r="I157" s="154"/>
      <c r="J157" s="147"/>
      <c r="K157" s="147"/>
      <c r="L157" s="35"/>
    </row>
    <row r="158" spans="1:12" x14ac:dyDescent="0.25">
      <c r="A158" s="1">
        <v>155</v>
      </c>
      <c r="B158" s="12">
        <v>194</v>
      </c>
      <c r="C158" s="52"/>
      <c r="D158" s="47" t="s">
        <v>223</v>
      </c>
      <c r="E158" s="194" t="s">
        <v>298</v>
      </c>
      <c r="F158" s="151" t="s">
        <v>225</v>
      </c>
      <c r="G158" s="154">
        <v>31</v>
      </c>
      <c r="H158" s="154">
        <v>10</v>
      </c>
      <c r="I158" s="154"/>
      <c r="J158" s="147"/>
      <c r="K158" s="147"/>
      <c r="L158" s="35"/>
    </row>
    <row r="159" spans="1:12" x14ac:dyDescent="0.25">
      <c r="A159" s="1">
        <v>156</v>
      </c>
      <c r="B159" s="12">
        <v>195</v>
      </c>
      <c r="C159" s="52"/>
      <c r="D159" s="47" t="s">
        <v>223</v>
      </c>
      <c r="E159" s="194" t="s">
        <v>299</v>
      </c>
      <c r="F159" s="151" t="s">
        <v>225</v>
      </c>
      <c r="G159" s="154">
        <v>25</v>
      </c>
      <c r="H159" s="154">
        <v>14</v>
      </c>
      <c r="I159" s="154">
        <v>6</v>
      </c>
      <c r="J159" s="147"/>
      <c r="K159" s="147"/>
      <c r="L159" s="35"/>
    </row>
    <row r="160" spans="1:12" x14ac:dyDescent="0.25">
      <c r="A160" s="1">
        <v>157</v>
      </c>
      <c r="B160" s="12">
        <v>196</v>
      </c>
      <c r="C160" s="52"/>
      <c r="D160" s="47" t="s">
        <v>223</v>
      </c>
      <c r="E160" s="194" t="s">
        <v>253</v>
      </c>
      <c r="F160" s="151" t="s">
        <v>225</v>
      </c>
      <c r="G160" s="154">
        <v>44</v>
      </c>
      <c r="H160" s="154">
        <v>2</v>
      </c>
      <c r="I160" s="154"/>
      <c r="J160" s="147"/>
      <c r="K160" s="147"/>
      <c r="L160" s="35"/>
    </row>
    <row r="161" spans="1:12" x14ac:dyDescent="0.25">
      <c r="A161" s="1">
        <v>158</v>
      </c>
      <c r="B161" s="12">
        <v>197</v>
      </c>
      <c r="C161" s="52"/>
      <c r="D161" s="47" t="s">
        <v>223</v>
      </c>
      <c r="E161" s="194" t="s">
        <v>300</v>
      </c>
      <c r="F161" s="151" t="s">
        <v>225</v>
      </c>
      <c r="G161" s="154">
        <v>13</v>
      </c>
      <c r="H161" s="154">
        <v>2</v>
      </c>
      <c r="I161" s="154">
        <v>6</v>
      </c>
      <c r="J161" s="147"/>
      <c r="K161" s="147"/>
      <c r="L161" s="35"/>
    </row>
    <row r="162" spans="1:12" x14ac:dyDescent="0.25">
      <c r="A162" s="1">
        <v>159</v>
      </c>
      <c r="B162" s="12">
        <v>198</v>
      </c>
      <c r="C162" s="52"/>
      <c r="D162" s="47" t="s">
        <v>223</v>
      </c>
      <c r="E162" s="194" t="s">
        <v>301</v>
      </c>
      <c r="F162" s="151" t="s">
        <v>225</v>
      </c>
      <c r="G162" s="154">
        <v>32</v>
      </c>
      <c r="H162" s="154">
        <v>11</v>
      </c>
      <c r="I162" s="154"/>
      <c r="J162" s="147"/>
      <c r="K162" s="147"/>
      <c r="L162" s="35"/>
    </row>
    <row r="163" spans="1:12" x14ac:dyDescent="0.25">
      <c r="A163" s="1">
        <v>160</v>
      </c>
      <c r="B163" s="28">
        <v>48</v>
      </c>
      <c r="C163" s="52"/>
      <c r="D163" s="47" t="s">
        <v>223</v>
      </c>
      <c r="E163" s="194" t="s">
        <v>302</v>
      </c>
      <c r="F163" s="151" t="s">
        <v>225</v>
      </c>
      <c r="G163" s="154">
        <v>10</v>
      </c>
      <c r="H163" s="154">
        <v>10</v>
      </c>
      <c r="I163" s="154"/>
      <c r="J163" s="147"/>
      <c r="K163" s="147"/>
      <c r="L163" s="35"/>
    </row>
    <row r="164" spans="1:12" x14ac:dyDescent="0.25">
      <c r="A164" s="1">
        <v>161</v>
      </c>
      <c r="B164" s="28">
        <v>49</v>
      </c>
      <c r="C164" s="52"/>
      <c r="D164" s="47" t="s">
        <v>223</v>
      </c>
      <c r="E164" s="194" t="s">
        <v>303</v>
      </c>
      <c r="F164" s="151" t="s">
        <v>225</v>
      </c>
      <c r="G164" s="154">
        <v>73</v>
      </c>
      <c r="H164" s="154">
        <v>10</v>
      </c>
      <c r="I164" s="154"/>
      <c r="J164" s="147"/>
      <c r="K164" s="147"/>
      <c r="L164" s="35"/>
    </row>
    <row r="165" spans="1:12" x14ac:dyDescent="0.25">
      <c r="A165" s="1">
        <v>162</v>
      </c>
      <c r="B165" s="28">
        <v>50</v>
      </c>
      <c r="C165" s="52"/>
      <c r="D165" s="47" t="s">
        <v>223</v>
      </c>
      <c r="E165" s="194" t="s">
        <v>303</v>
      </c>
      <c r="F165" s="151" t="s">
        <v>225</v>
      </c>
      <c r="G165" s="154">
        <v>127</v>
      </c>
      <c r="H165" s="154">
        <v>1</v>
      </c>
      <c r="I165" s="154"/>
      <c r="J165" s="147"/>
      <c r="K165" s="147"/>
      <c r="L165" s="35"/>
    </row>
    <row r="166" spans="1:12" x14ac:dyDescent="0.25">
      <c r="A166" s="1">
        <v>163</v>
      </c>
      <c r="B166" s="28">
        <v>51</v>
      </c>
      <c r="C166" s="52"/>
      <c r="D166" s="47" t="s">
        <v>223</v>
      </c>
      <c r="E166" s="194" t="s">
        <v>304</v>
      </c>
      <c r="F166" s="151" t="s">
        <v>225</v>
      </c>
      <c r="G166" s="154">
        <v>199</v>
      </c>
      <c r="H166" s="154">
        <v>10</v>
      </c>
      <c r="I166" s="154"/>
      <c r="J166" s="147"/>
      <c r="K166" s="147"/>
      <c r="L166" s="35"/>
    </row>
    <row r="167" spans="1:12" x14ac:dyDescent="0.25">
      <c r="A167" s="1">
        <v>164</v>
      </c>
      <c r="B167" s="28">
        <v>52</v>
      </c>
      <c r="C167" s="52"/>
      <c r="D167" s="47" t="s">
        <v>223</v>
      </c>
      <c r="E167" s="194" t="s">
        <v>305</v>
      </c>
      <c r="F167" s="151" t="s">
        <v>225</v>
      </c>
      <c r="G167" s="154">
        <v>36</v>
      </c>
      <c r="H167" s="154">
        <v>15</v>
      </c>
      <c r="I167" s="154"/>
      <c r="J167" s="147"/>
      <c r="K167" s="147"/>
      <c r="L167" s="35"/>
    </row>
    <row r="168" spans="1:12" x14ac:dyDescent="0.25">
      <c r="A168" s="1">
        <v>165</v>
      </c>
      <c r="B168" s="28">
        <v>53</v>
      </c>
      <c r="C168" s="52"/>
      <c r="D168" s="47" t="s">
        <v>223</v>
      </c>
      <c r="E168" s="194" t="s">
        <v>306</v>
      </c>
      <c r="F168" s="151" t="s">
        <v>307</v>
      </c>
      <c r="G168" s="154">
        <v>99</v>
      </c>
      <c r="H168" s="154">
        <v>15</v>
      </c>
      <c r="I168" s="154"/>
      <c r="J168" s="147"/>
      <c r="K168" s="147" t="s">
        <v>87</v>
      </c>
      <c r="L168" s="35" t="s">
        <v>285</v>
      </c>
    </row>
    <row r="169" spans="1:12" x14ac:dyDescent="0.25">
      <c r="A169" s="1">
        <v>166</v>
      </c>
      <c r="B169" s="28">
        <v>54</v>
      </c>
      <c r="C169" s="52"/>
      <c r="D169" s="47" t="s">
        <v>223</v>
      </c>
      <c r="E169" s="194" t="s">
        <v>308</v>
      </c>
      <c r="F169" s="151" t="s">
        <v>225</v>
      </c>
      <c r="G169" s="154">
        <v>63</v>
      </c>
      <c r="H169" s="154"/>
      <c r="I169" s="154"/>
      <c r="J169" s="147"/>
      <c r="K169" s="147"/>
      <c r="L169" s="35"/>
    </row>
    <row r="170" spans="1:12" x14ac:dyDescent="0.25">
      <c r="A170" s="1">
        <v>167</v>
      </c>
      <c r="B170" s="28">
        <v>55</v>
      </c>
      <c r="C170" s="52"/>
      <c r="D170" s="47" t="s">
        <v>223</v>
      </c>
      <c r="E170" s="194" t="s">
        <v>268</v>
      </c>
      <c r="F170" s="151" t="s">
        <v>307</v>
      </c>
      <c r="G170" s="154">
        <v>36</v>
      </c>
      <c r="H170" s="154">
        <v>15</v>
      </c>
      <c r="I170" s="154"/>
      <c r="J170" s="147"/>
      <c r="K170" s="147" t="s">
        <v>87</v>
      </c>
      <c r="L170" s="35" t="s">
        <v>285</v>
      </c>
    </row>
    <row r="171" spans="1:12" x14ac:dyDescent="0.25">
      <c r="A171" s="1">
        <v>168</v>
      </c>
      <c r="B171" s="28">
        <v>56</v>
      </c>
      <c r="C171" s="52"/>
      <c r="D171" s="47" t="s">
        <v>223</v>
      </c>
      <c r="E171" s="194" t="s">
        <v>309</v>
      </c>
      <c r="F171" s="151" t="s">
        <v>307</v>
      </c>
      <c r="G171" s="154">
        <v>15</v>
      </c>
      <c r="H171" s="154">
        <v>15</v>
      </c>
      <c r="I171" s="154"/>
      <c r="J171" s="147"/>
      <c r="K171" s="147" t="s">
        <v>87</v>
      </c>
      <c r="L171" s="35" t="s">
        <v>285</v>
      </c>
    </row>
    <row r="172" spans="1:12" x14ac:dyDescent="0.25">
      <c r="A172" s="1">
        <v>169</v>
      </c>
      <c r="B172" s="28">
        <v>57</v>
      </c>
      <c r="C172" s="52"/>
      <c r="D172" s="47" t="s">
        <v>223</v>
      </c>
      <c r="E172" s="194" t="s">
        <v>268</v>
      </c>
      <c r="F172" s="151" t="s">
        <v>225</v>
      </c>
      <c r="G172" s="154">
        <v>63</v>
      </c>
      <c r="H172" s="154"/>
      <c r="I172" s="154"/>
      <c r="J172" s="147"/>
      <c r="K172" s="166"/>
      <c r="L172" s="35"/>
    </row>
    <row r="173" spans="1:12" x14ac:dyDescent="0.25">
      <c r="A173" s="1">
        <v>170</v>
      </c>
      <c r="B173" s="28">
        <v>58</v>
      </c>
      <c r="C173" s="52"/>
      <c r="D173" s="47" t="s">
        <v>223</v>
      </c>
      <c r="E173" s="194" t="s">
        <v>310</v>
      </c>
      <c r="F173" s="151" t="s">
        <v>225</v>
      </c>
      <c r="G173" s="154">
        <v>42</v>
      </c>
      <c r="H173" s="154"/>
      <c r="I173" s="154"/>
      <c r="J173" s="147"/>
      <c r="K173" s="147"/>
      <c r="L173" s="35"/>
    </row>
    <row r="174" spans="1:12" x14ac:dyDescent="0.25">
      <c r="A174" s="1">
        <v>171</v>
      </c>
      <c r="B174" s="232">
        <v>106</v>
      </c>
      <c r="C174" s="233"/>
      <c r="D174" s="248" t="s">
        <v>223</v>
      </c>
      <c r="E174" s="235" t="s">
        <v>311</v>
      </c>
      <c r="F174" s="242" t="s">
        <v>312</v>
      </c>
      <c r="G174" s="240"/>
      <c r="H174" s="240"/>
      <c r="I174" s="240"/>
      <c r="J174" s="239"/>
      <c r="K174" s="249"/>
      <c r="L174" s="239"/>
    </row>
    <row r="175" spans="1:12" x14ac:dyDescent="0.25">
      <c r="A175" s="1">
        <v>172</v>
      </c>
      <c r="B175" s="232">
        <v>107</v>
      </c>
      <c r="C175" s="233"/>
      <c r="D175" s="248" t="s">
        <v>223</v>
      </c>
      <c r="E175" s="235" t="s">
        <v>313</v>
      </c>
      <c r="F175" s="242" t="s">
        <v>312</v>
      </c>
      <c r="G175" s="240"/>
      <c r="H175" s="240"/>
      <c r="I175" s="240"/>
      <c r="J175" s="239"/>
      <c r="K175" s="249"/>
      <c r="L175" s="239"/>
    </row>
    <row r="176" spans="1:12" x14ac:dyDescent="0.25">
      <c r="A176" s="1">
        <v>173</v>
      </c>
      <c r="B176" s="232">
        <v>108</v>
      </c>
      <c r="C176" s="233"/>
      <c r="D176" s="248" t="s">
        <v>223</v>
      </c>
      <c r="E176" s="235" t="s">
        <v>314</v>
      </c>
      <c r="F176" s="242" t="s">
        <v>312</v>
      </c>
      <c r="G176" s="240"/>
      <c r="H176" s="240"/>
      <c r="I176" s="240"/>
      <c r="J176" s="239"/>
      <c r="K176" s="249"/>
      <c r="L176" s="239"/>
    </row>
    <row r="177" spans="1:12" x14ac:dyDescent="0.25">
      <c r="A177" s="1">
        <v>174</v>
      </c>
      <c r="B177" s="232">
        <v>109</v>
      </c>
      <c r="C177" s="233"/>
      <c r="D177" s="248" t="s">
        <v>223</v>
      </c>
      <c r="E177" s="235" t="s">
        <v>315</v>
      </c>
      <c r="F177" s="242" t="s">
        <v>312</v>
      </c>
      <c r="G177" s="240"/>
      <c r="H177" s="240"/>
      <c r="I177" s="240"/>
      <c r="J177" s="239"/>
      <c r="K177" s="249"/>
      <c r="L177" s="239"/>
    </row>
    <row r="178" spans="1:12" x14ac:dyDescent="0.25">
      <c r="A178" s="1">
        <v>175</v>
      </c>
      <c r="B178" s="232">
        <v>110</v>
      </c>
      <c r="C178" s="233"/>
      <c r="D178" s="248" t="s">
        <v>223</v>
      </c>
      <c r="E178" s="235" t="s">
        <v>316</v>
      </c>
      <c r="F178" s="242" t="s">
        <v>312</v>
      </c>
      <c r="G178" s="240"/>
      <c r="H178" s="240"/>
      <c r="I178" s="240"/>
      <c r="J178" s="239"/>
      <c r="K178" s="249"/>
      <c r="L178" s="239"/>
    </row>
    <row r="179" spans="1:12" x14ac:dyDescent="0.25">
      <c r="A179" s="1">
        <v>176</v>
      </c>
      <c r="B179" s="232">
        <v>112</v>
      </c>
      <c r="C179" s="233"/>
      <c r="D179" s="248" t="s">
        <v>223</v>
      </c>
      <c r="E179" s="235" t="s">
        <v>317</v>
      </c>
      <c r="F179" s="242" t="s">
        <v>312</v>
      </c>
      <c r="G179" s="240"/>
      <c r="H179" s="240"/>
      <c r="I179" s="240"/>
      <c r="J179" s="239"/>
      <c r="K179" s="249"/>
      <c r="L179" s="239"/>
    </row>
    <row r="180" spans="1:12" x14ac:dyDescent="0.25">
      <c r="A180" s="1">
        <v>177</v>
      </c>
      <c r="B180" s="232">
        <v>113</v>
      </c>
      <c r="C180" s="233"/>
      <c r="D180" s="248" t="s">
        <v>223</v>
      </c>
      <c r="E180" s="235" t="s">
        <v>318</v>
      </c>
      <c r="F180" s="242" t="s">
        <v>312</v>
      </c>
      <c r="G180" s="240"/>
      <c r="H180" s="240"/>
      <c r="I180" s="240"/>
      <c r="J180" s="239"/>
      <c r="K180" s="249"/>
      <c r="L180" s="239"/>
    </row>
    <row r="181" spans="1:12" x14ac:dyDescent="0.25">
      <c r="A181" s="1">
        <v>178</v>
      </c>
      <c r="B181" s="232">
        <v>114</v>
      </c>
      <c r="C181" s="233"/>
      <c r="D181" s="248" t="s">
        <v>223</v>
      </c>
      <c r="E181" s="235" t="s">
        <v>319</v>
      </c>
      <c r="F181" s="242" t="s">
        <v>312</v>
      </c>
      <c r="G181" s="240"/>
      <c r="H181" s="240"/>
      <c r="I181" s="240"/>
      <c r="J181" s="239"/>
      <c r="K181" s="249"/>
      <c r="L181" s="239"/>
    </row>
    <row r="182" spans="1:12" x14ac:dyDescent="0.25">
      <c r="A182" s="1">
        <v>179</v>
      </c>
      <c r="B182" s="232">
        <v>115</v>
      </c>
      <c r="C182" s="233"/>
      <c r="D182" s="248" t="s">
        <v>223</v>
      </c>
      <c r="E182" s="235" t="s">
        <v>320</v>
      </c>
      <c r="F182" s="242" t="s">
        <v>312</v>
      </c>
      <c r="G182" s="240"/>
      <c r="H182" s="240"/>
      <c r="I182" s="240"/>
      <c r="J182" s="239"/>
      <c r="K182" s="249"/>
      <c r="L182" s="239"/>
    </row>
    <row r="183" spans="1:12" x14ac:dyDescent="0.25">
      <c r="A183" s="1">
        <v>180</v>
      </c>
      <c r="B183" s="244">
        <v>372</v>
      </c>
      <c r="C183" s="233"/>
      <c r="D183" s="248" t="s">
        <v>223</v>
      </c>
      <c r="E183" s="235" t="s">
        <v>321</v>
      </c>
      <c r="F183" s="242" t="s">
        <v>312</v>
      </c>
      <c r="G183" s="240"/>
      <c r="H183" s="240"/>
      <c r="I183" s="240"/>
      <c r="J183" s="239"/>
      <c r="K183" s="250" t="s">
        <v>322</v>
      </c>
      <c r="L183" s="239" t="s">
        <v>285</v>
      </c>
    </row>
    <row r="184" spans="1:12" x14ac:dyDescent="0.25">
      <c r="A184" s="1">
        <f>A183+1</f>
        <v>181</v>
      </c>
      <c r="B184" s="232">
        <v>61</v>
      </c>
      <c r="C184" s="233">
        <v>33</v>
      </c>
      <c r="D184" s="248" t="s">
        <v>323</v>
      </c>
      <c r="E184" s="235" t="s">
        <v>324</v>
      </c>
      <c r="F184" s="242" t="s">
        <v>312</v>
      </c>
      <c r="G184" s="240"/>
      <c r="H184" s="240"/>
      <c r="I184" s="240"/>
      <c r="J184" s="239"/>
      <c r="K184" s="249"/>
      <c r="L184" s="239"/>
    </row>
    <row r="185" spans="1:12" x14ac:dyDescent="0.25">
      <c r="A185" s="1">
        <v>182</v>
      </c>
      <c r="B185" s="28">
        <v>44</v>
      </c>
      <c r="C185" s="52">
        <v>34</v>
      </c>
      <c r="D185" s="47" t="s">
        <v>325</v>
      </c>
      <c r="E185" s="194" t="s">
        <v>326</v>
      </c>
      <c r="F185" s="151"/>
      <c r="G185" s="154">
        <v>1</v>
      </c>
      <c r="H185" s="154">
        <v>11</v>
      </c>
      <c r="I185" s="154">
        <v>6</v>
      </c>
      <c r="J185" s="147"/>
      <c r="K185" s="147"/>
      <c r="L185" s="35"/>
    </row>
    <row r="186" spans="1:12" x14ac:dyDescent="0.25">
      <c r="A186" s="1">
        <v>183</v>
      </c>
      <c r="B186" s="28">
        <v>42</v>
      </c>
      <c r="C186" s="52">
        <v>35</v>
      </c>
      <c r="D186" s="47" t="s">
        <v>327</v>
      </c>
      <c r="E186" s="194" t="s">
        <v>328</v>
      </c>
      <c r="F186" s="151"/>
      <c r="G186" s="154"/>
      <c r="H186" s="154">
        <v>16</v>
      </c>
      <c r="I186" s="154"/>
      <c r="J186" s="147"/>
      <c r="K186" s="147"/>
      <c r="L186" s="35"/>
    </row>
    <row r="187" spans="1:12" x14ac:dyDescent="0.25">
      <c r="A187" s="1">
        <v>184</v>
      </c>
      <c r="B187" s="28">
        <v>43</v>
      </c>
      <c r="C187" s="52"/>
      <c r="D187" s="47" t="s">
        <v>327</v>
      </c>
      <c r="E187" s="194" t="s">
        <v>329</v>
      </c>
      <c r="F187" s="151"/>
      <c r="G187" s="154">
        <v>4</v>
      </c>
      <c r="H187" s="154"/>
      <c r="I187" s="154"/>
      <c r="J187" s="147"/>
      <c r="K187" s="147"/>
      <c r="L187" s="35"/>
    </row>
    <row r="188" spans="1:12" x14ac:dyDescent="0.25">
      <c r="A188" s="1">
        <v>185</v>
      </c>
      <c r="B188" s="28">
        <v>46</v>
      </c>
      <c r="C188" s="52">
        <v>36</v>
      </c>
      <c r="D188" s="47" t="s">
        <v>330</v>
      </c>
      <c r="E188" s="194" t="s">
        <v>331</v>
      </c>
      <c r="F188" s="151"/>
      <c r="G188" s="154">
        <v>3</v>
      </c>
      <c r="H188" s="154">
        <v>15</v>
      </c>
      <c r="I188" s="154"/>
      <c r="J188" s="147"/>
      <c r="K188" s="147"/>
      <c r="L188" s="35"/>
    </row>
    <row r="189" spans="1:12" x14ac:dyDescent="0.25">
      <c r="A189" s="1">
        <v>186</v>
      </c>
      <c r="B189" s="28">
        <v>47</v>
      </c>
      <c r="C189" s="52"/>
      <c r="D189" s="47" t="s">
        <v>330</v>
      </c>
      <c r="E189" s="194" t="s">
        <v>332</v>
      </c>
      <c r="F189" s="151"/>
      <c r="G189" s="154">
        <v>3</v>
      </c>
      <c r="H189" s="154">
        <v>5</v>
      </c>
      <c r="I189" s="154"/>
      <c r="J189" s="147"/>
      <c r="K189" s="147"/>
      <c r="L189" s="35"/>
    </row>
    <row r="190" spans="1:12" x14ac:dyDescent="0.25">
      <c r="A190" s="1">
        <v>187</v>
      </c>
      <c r="B190" s="12">
        <v>10</v>
      </c>
      <c r="C190" s="52">
        <v>37</v>
      </c>
      <c r="D190" s="47" t="s">
        <v>333</v>
      </c>
      <c r="E190" s="194" t="s">
        <v>334</v>
      </c>
      <c r="F190" s="151"/>
      <c r="G190" s="154">
        <v>2</v>
      </c>
      <c r="H190" s="154">
        <v>12</v>
      </c>
      <c r="I190" s="154">
        <v>6</v>
      </c>
      <c r="J190" s="147"/>
      <c r="K190" s="147"/>
      <c r="L190" s="35"/>
    </row>
    <row r="191" spans="1:12" x14ac:dyDescent="0.25">
      <c r="A191" s="1">
        <v>188</v>
      </c>
      <c r="B191" s="241">
        <v>56</v>
      </c>
      <c r="C191" s="233">
        <v>38</v>
      </c>
      <c r="D191" s="241" t="s">
        <v>335</v>
      </c>
      <c r="E191" s="235" t="s">
        <v>336</v>
      </c>
      <c r="F191" s="242"/>
      <c r="G191" s="240"/>
      <c r="H191" s="240"/>
      <c r="I191" s="240"/>
      <c r="J191" s="239"/>
      <c r="K191" s="243"/>
      <c r="L191" s="239"/>
    </row>
    <row r="192" spans="1:12" x14ac:dyDescent="0.25">
      <c r="A192" s="1">
        <v>189</v>
      </c>
      <c r="B192" s="11">
        <v>53</v>
      </c>
      <c r="C192" s="52">
        <v>39</v>
      </c>
      <c r="D192" s="47" t="s">
        <v>337</v>
      </c>
      <c r="E192" s="194" t="s">
        <v>338</v>
      </c>
      <c r="F192" s="151"/>
      <c r="G192" s="154">
        <v>14</v>
      </c>
      <c r="H192" s="154">
        <v>14</v>
      </c>
      <c r="I192" s="154"/>
      <c r="J192" s="147"/>
      <c r="K192" s="147"/>
      <c r="L192" s="35"/>
    </row>
    <row r="193" spans="1:12" x14ac:dyDescent="0.25">
      <c r="A193" s="1">
        <v>190</v>
      </c>
      <c r="B193" s="261">
        <v>135</v>
      </c>
      <c r="C193" s="233"/>
      <c r="D193" s="261" t="s">
        <v>337</v>
      </c>
      <c r="E193" s="235" t="s">
        <v>339</v>
      </c>
      <c r="F193" s="262">
        <v>1870</v>
      </c>
      <c r="G193" s="263"/>
      <c r="H193" s="263"/>
      <c r="I193" s="263"/>
      <c r="J193" s="264"/>
      <c r="K193" s="264" t="s">
        <v>340</v>
      </c>
      <c r="L193" s="239" t="s">
        <v>341</v>
      </c>
    </row>
    <row r="194" spans="1:12" x14ac:dyDescent="0.25">
      <c r="A194" s="1">
        <v>191</v>
      </c>
      <c r="B194" s="28">
        <v>45</v>
      </c>
      <c r="C194" s="52">
        <v>40</v>
      </c>
      <c r="D194" s="47" t="s">
        <v>342</v>
      </c>
      <c r="E194" s="194" t="s">
        <v>153</v>
      </c>
      <c r="F194" s="151"/>
      <c r="G194" s="154">
        <v>2</v>
      </c>
      <c r="H194" s="154">
        <v>12</v>
      </c>
      <c r="I194" s="154">
        <v>6</v>
      </c>
      <c r="J194" s="147"/>
      <c r="K194" s="147"/>
      <c r="L194" s="35"/>
    </row>
    <row r="195" spans="1:12" x14ac:dyDescent="0.25">
      <c r="A195" s="1">
        <v>192</v>
      </c>
      <c r="B195" s="11">
        <v>102</v>
      </c>
      <c r="C195" s="52">
        <v>41</v>
      </c>
      <c r="D195" s="47" t="s">
        <v>343</v>
      </c>
      <c r="E195" s="194" t="s">
        <v>344</v>
      </c>
      <c r="F195" s="151" t="s">
        <v>345</v>
      </c>
      <c r="G195" s="154">
        <v>162</v>
      </c>
      <c r="H195" s="154">
        <v>15</v>
      </c>
      <c r="I195" s="154"/>
      <c r="J195" s="147"/>
      <c r="L195" s="35"/>
    </row>
    <row r="196" spans="1:12" x14ac:dyDescent="0.25">
      <c r="A196" s="1">
        <v>193</v>
      </c>
      <c r="B196" s="241">
        <v>51</v>
      </c>
      <c r="C196" s="233">
        <v>42</v>
      </c>
      <c r="D196" s="241" t="s">
        <v>346</v>
      </c>
      <c r="E196" s="235" t="s">
        <v>347</v>
      </c>
      <c r="F196" s="242" t="s">
        <v>348</v>
      </c>
      <c r="G196" s="240"/>
      <c r="H196" s="240"/>
      <c r="I196" s="240"/>
      <c r="J196" s="239"/>
      <c r="K196" s="251" t="s">
        <v>349</v>
      </c>
      <c r="L196" s="239" t="s">
        <v>350</v>
      </c>
    </row>
    <row r="197" spans="1:12" x14ac:dyDescent="0.25">
      <c r="A197" s="1">
        <v>194</v>
      </c>
      <c r="B197" s="11">
        <v>103</v>
      </c>
      <c r="C197" s="52">
        <v>43</v>
      </c>
      <c r="D197" s="47" t="s">
        <v>351</v>
      </c>
      <c r="E197" s="194" t="s">
        <v>352</v>
      </c>
      <c r="F197" s="151"/>
      <c r="G197" s="154">
        <v>44</v>
      </c>
      <c r="H197" s="154">
        <v>2</v>
      </c>
      <c r="I197" s="154"/>
      <c r="J197" s="147"/>
      <c r="K197" s="163"/>
      <c r="L197" s="35" t="s">
        <v>353</v>
      </c>
    </row>
    <row r="198" spans="1:12" x14ac:dyDescent="0.25">
      <c r="A198" s="1">
        <v>195</v>
      </c>
      <c r="B198" s="12">
        <v>199</v>
      </c>
      <c r="C198" s="52"/>
      <c r="D198" s="47" t="s">
        <v>351</v>
      </c>
      <c r="E198" s="194" t="s">
        <v>352</v>
      </c>
      <c r="F198" s="151">
        <v>1849</v>
      </c>
      <c r="G198" s="154">
        <v>47</v>
      </c>
      <c r="H198" s="154">
        <v>5</v>
      </c>
      <c r="I198" s="154"/>
      <c r="J198" s="147"/>
      <c r="K198" s="147" t="s">
        <v>354</v>
      </c>
      <c r="L198" s="35" t="s">
        <v>355</v>
      </c>
    </row>
    <row r="199" spans="1:12" x14ac:dyDescent="0.25">
      <c r="A199" s="1">
        <v>196</v>
      </c>
      <c r="B199" s="12">
        <v>200</v>
      </c>
      <c r="C199" s="52"/>
      <c r="D199" s="47" t="s">
        <v>351</v>
      </c>
      <c r="E199" s="194" t="s">
        <v>356</v>
      </c>
      <c r="F199" s="151"/>
      <c r="G199" s="154">
        <v>32</v>
      </c>
      <c r="H199" s="154">
        <v>11</v>
      </c>
      <c r="I199" s="154"/>
      <c r="J199" s="147"/>
      <c r="K199" s="162"/>
      <c r="L199" s="35"/>
    </row>
    <row r="200" spans="1:12" x14ac:dyDescent="0.25">
      <c r="A200" s="1">
        <v>197</v>
      </c>
      <c r="B200" s="12">
        <v>201</v>
      </c>
      <c r="C200" s="52"/>
      <c r="D200" s="47" t="s">
        <v>351</v>
      </c>
      <c r="E200" s="194" t="s">
        <v>357</v>
      </c>
      <c r="F200" s="151"/>
      <c r="G200" s="154">
        <v>9</v>
      </c>
      <c r="H200" s="154">
        <v>9</v>
      </c>
      <c r="I200" s="154"/>
      <c r="J200" s="147"/>
      <c r="K200" s="162"/>
      <c r="L200" s="35"/>
    </row>
    <row r="201" spans="1:12" x14ac:dyDescent="0.25">
      <c r="A201" s="1">
        <v>198</v>
      </c>
      <c r="B201" s="28">
        <v>59</v>
      </c>
      <c r="C201" s="52">
        <v>44</v>
      </c>
      <c r="D201" s="47" t="s">
        <v>358</v>
      </c>
      <c r="E201" s="194" t="s">
        <v>359</v>
      </c>
      <c r="F201" s="151"/>
      <c r="G201" s="154">
        <v>30</v>
      </c>
      <c r="H201" s="154">
        <v>9</v>
      </c>
      <c r="I201" s="154"/>
      <c r="J201" s="147"/>
      <c r="K201" s="1"/>
      <c r="L201" s="35"/>
    </row>
    <row r="202" spans="1:12" x14ac:dyDescent="0.25">
      <c r="A202" s="1">
        <v>199</v>
      </c>
      <c r="B202" s="28">
        <v>60</v>
      </c>
      <c r="C202" s="52"/>
      <c r="D202" s="47" t="s">
        <v>358</v>
      </c>
      <c r="E202" s="194" t="s">
        <v>360</v>
      </c>
      <c r="F202" s="151" t="s">
        <v>361</v>
      </c>
      <c r="G202" s="154">
        <v>210</v>
      </c>
      <c r="H202" s="154"/>
      <c r="I202" s="154"/>
      <c r="J202" s="147"/>
      <c r="K202" s="1"/>
      <c r="L202" s="35"/>
    </row>
    <row r="203" spans="1:12" x14ac:dyDescent="0.25">
      <c r="A203" s="1">
        <v>200</v>
      </c>
      <c r="B203" s="28">
        <v>61</v>
      </c>
      <c r="C203" s="52"/>
      <c r="D203" s="47" t="s">
        <v>358</v>
      </c>
      <c r="E203" s="194" t="s">
        <v>362</v>
      </c>
      <c r="F203" s="155" t="s">
        <v>361</v>
      </c>
      <c r="G203" s="154">
        <v>63</v>
      </c>
      <c r="H203" s="154"/>
      <c r="I203" s="154"/>
      <c r="J203" s="147"/>
      <c r="K203" s="147"/>
      <c r="L203" s="35"/>
    </row>
    <row r="204" spans="1:12" x14ac:dyDescent="0.25">
      <c r="A204" s="1">
        <v>201</v>
      </c>
      <c r="B204" s="28">
        <v>62</v>
      </c>
      <c r="C204" s="52"/>
      <c r="D204" s="47" t="s">
        <v>358</v>
      </c>
      <c r="E204" s="194" t="s">
        <v>363</v>
      </c>
      <c r="F204" s="151" t="s">
        <v>361</v>
      </c>
      <c r="G204" s="154">
        <v>42</v>
      </c>
      <c r="H204" s="154"/>
      <c r="I204" s="154"/>
      <c r="J204" s="147"/>
      <c r="K204" s="147"/>
      <c r="L204" s="35"/>
    </row>
    <row r="205" spans="1:12" x14ac:dyDescent="0.25">
      <c r="A205" s="1">
        <v>202</v>
      </c>
      <c r="B205" s="28">
        <v>63</v>
      </c>
      <c r="C205" s="52"/>
      <c r="D205" s="47" t="s">
        <v>358</v>
      </c>
      <c r="E205" s="194" t="s">
        <v>364</v>
      </c>
      <c r="F205" s="151"/>
      <c r="G205" s="154">
        <v>28</v>
      </c>
      <c r="H205" s="154">
        <v>7</v>
      </c>
      <c r="I205" s="154"/>
      <c r="J205" s="147"/>
      <c r="K205" s="147"/>
      <c r="L205" s="35"/>
    </row>
    <row r="206" spans="1:12" x14ac:dyDescent="0.25">
      <c r="A206" s="1">
        <v>203</v>
      </c>
      <c r="B206" s="28">
        <v>64</v>
      </c>
      <c r="C206" s="52"/>
      <c r="D206" s="47" t="s">
        <v>358</v>
      </c>
      <c r="E206" s="194" t="s">
        <v>365</v>
      </c>
      <c r="F206" s="151"/>
      <c r="G206" s="154">
        <v>9</v>
      </c>
      <c r="H206" s="154">
        <v>9</v>
      </c>
      <c r="I206" s="154"/>
      <c r="J206" s="147"/>
      <c r="K206" s="147"/>
      <c r="L206" s="35"/>
    </row>
    <row r="207" spans="1:12" x14ac:dyDescent="0.25">
      <c r="A207" s="1">
        <v>204</v>
      </c>
      <c r="B207" s="28">
        <v>65</v>
      </c>
      <c r="C207" s="52"/>
      <c r="D207" s="47" t="s">
        <v>358</v>
      </c>
      <c r="E207" s="194" t="s">
        <v>366</v>
      </c>
      <c r="F207" s="151">
        <v>1876</v>
      </c>
      <c r="G207" s="154">
        <v>21</v>
      </c>
      <c r="H207" s="154"/>
      <c r="I207" s="154"/>
      <c r="J207" s="147"/>
      <c r="K207" s="43" t="s">
        <v>135</v>
      </c>
      <c r="L207" s="35" t="s">
        <v>367</v>
      </c>
    </row>
    <row r="208" spans="1:12" x14ac:dyDescent="0.25">
      <c r="A208" s="1">
        <v>205</v>
      </c>
      <c r="B208" s="11">
        <v>32</v>
      </c>
      <c r="C208" s="52"/>
      <c r="D208" s="47" t="s">
        <v>368</v>
      </c>
      <c r="E208" s="194" t="s">
        <v>369</v>
      </c>
      <c r="F208" s="151"/>
      <c r="G208" s="154">
        <v>34</v>
      </c>
      <c r="H208" s="154">
        <v>13</v>
      </c>
      <c r="I208" s="154"/>
      <c r="J208" s="147"/>
      <c r="K208" s="147"/>
      <c r="L208" s="35"/>
    </row>
    <row r="209" spans="1:12" x14ac:dyDescent="0.25">
      <c r="A209" s="1">
        <v>206</v>
      </c>
      <c r="B209" s="11">
        <v>33</v>
      </c>
      <c r="C209" s="52"/>
      <c r="D209" s="47" t="s">
        <v>368</v>
      </c>
      <c r="E209" s="194" t="s">
        <v>370</v>
      </c>
      <c r="F209" s="151"/>
      <c r="G209" s="154">
        <v>31</v>
      </c>
      <c r="H209" s="154">
        <v>10</v>
      </c>
      <c r="I209" s="154"/>
      <c r="J209" s="147" t="s">
        <v>124</v>
      </c>
      <c r="K209" s="147"/>
      <c r="L209" s="35"/>
    </row>
    <row r="210" spans="1:12" x14ac:dyDescent="0.25">
      <c r="A210" s="1">
        <v>207</v>
      </c>
      <c r="B210" s="11">
        <v>34</v>
      </c>
      <c r="C210" s="52"/>
      <c r="D210" s="47" t="s">
        <v>368</v>
      </c>
      <c r="E210" s="194" t="s">
        <v>172</v>
      </c>
      <c r="F210" s="151"/>
      <c r="G210" s="154">
        <v>37</v>
      </c>
      <c r="H210" s="154">
        <v>16</v>
      </c>
      <c r="I210" s="154"/>
      <c r="J210" s="147"/>
      <c r="K210" s="147"/>
      <c r="L210" s="35"/>
    </row>
    <row r="211" spans="1:12" x14ac:dyDescent="0.25">
      <c r="A211" s="1">
        <v>208</v>
      </c>
      <c r="B211" s="11">
        <v>35</v>
      </c>
      <c r="C211" s="52"/>
      <c r="D211" s="47" t="s">
        <v>368</v>
      </c>
      <c r="E211" s="194" t="s">
        <v>371</v>
      </c>
      <c r="F211" s="151"/>
      <c r="G211" s="154">
        <v>34</v>
      </c>
      <c r="H211" s="154">
        <v>13</v>
      </c>
      <c r="I211" s="154"/>
      <c r="J211" s="147"/>
      <c r="K211" s="147"/>
      <c r="L211" s="35"/>
    </row>
    <row r="212" spans="1:12" x14ac:dyDescent="0.25">
      <c r="A212" s="1">
        <v>209</v>
      </c>
      <c r="B212" s="11">
        <v>36</v>
      </c>
      <c r="C212" s="52"/>
      <c r="D212" s="47" t="s">
        <v>368</v>
      </c>
      <c r="E212" s="194" t="s">
        <v>372</v>
      </c>
      <c r="F212" s="151"/>
      <c r="G212" s="154">
        <v>10</v>
      </c>
      <c r="H212" s="154">
        <v>10</v>
      </c>
      <c r="I212" s="154"/>
      <c r="J212" s="147"/>
      <c r="K212" s="147"/>
      <c r="L212" s="35"/>
    </row>
    <row r="213" spans="1:12" x14ac:dyDescent="0.25">
      <c r="A213" s="1">
        <v>210</v>
      </c>
      <c r="B213" s="28">
        <v>66</v>
      </c>
      <c r="C213" s="52">
        <v>45</v>
      </c>
      <c r="D213" s="47" t="s">
        <v>373</v>
      </c>
      <c r="E213" s="194" t="s">
        <v>374</v>
      </c>
      <c r="F213" s="151"/>
      <c r="G213" s="154">
        <v>16</v>
      </c>
      <c r="H213" s="154">
        <v>5</v>
      </c>
      <c r="I213" s="154">
        <v>6</v>
      </c>
      <c r="J213" s="147"/>
      <c r="K213" s="147"/>
      <c r="L213" s="35"/>
    </row>
    <row r="214" spans="1:12" x14ac:dyDescent="0.25">
      <c r="A214" s="1">
        <v>211</v>
      </c>
      <c r="B214" s="28">
        <v>67</v>
      </c>
      <c r="C214" s="52"/>
      <c r="D214" s="47" t="s">
        <v>373</v>
      </c>
      <c r="E214" s="194" t="s">
        <v>375</v>
      </c>
      <c r="F214" s="151"/>
      <c r="G214" s="154">
        <v>13</v>
      </c>
      <c r="H214" s="154">
        <v>2</v>
      </c>
      <c r="I214" s="154">
        <v>6</v>
      </c>
      <c r="J214" s="147"/>
      <c r="K214" s="147"/>
      <c r="L214" s="35"/>
    </row>
    <row r="215" spans="1:12" x14ac:dyDescent="0.25">
      <c r="A215" s="1">
        <v>212</v>
      </c>
      <c r="B215" s="28">
        <v>68</v>
      </c>
      <c r="C215" s="52"/>
      <c r="D215" s="47" t="s">
        <v>373</v>
      </c>
      <c r="E215" s="194" t="s">
        <v>376</v>
      </c>
      <c r="F215" s="151"/>
      <c r="G215" s="154">
        <v>10</v>
      </c>
      <c r="H215" s="154">
        <v>10</v>
      </c>
      <c r="I215" s="154"/>
      <c r="J215" s="147"/>
      <c r="K215" s="147"/>
      <c r="L215" s="35"/>
    </row>
    <row r="216" spans="1:12" x14ac:dyDescent="0.25">
      <c r="A216" s="1">
        <v>213</v>
      </c>
      <c r="B216" s="11">
        <v>81</v>
      </c>
      <c r="C216" s="52">
        <v>46</v>
      </c>
      <c r="D216" s="47" t="s">
        <v>377</v>
      </c>
      <c r="E216" s="194" t="s">
        <v>378</v>
      </c>
      <c r="F216" s="151"/>
      <c r="G216" s="154">
        <v>21</v>
      </c>
      <c r="H216" s="154"/>
      <c r="I216" s="154"/>
      <c r="J216" s="147"/>
      <c r="K216" s="147"/>
      <c r="L216" s="147"/>
    </row>
    <row r="217" spans="1:12" x14ac:dyDescent="0.25">
      <c r="A217" s="1">
        <v>214</v>
      </c>
      <c r="B217" s="11">
        <v>82</v>
      </c>
      <c r="C217" s="52"/>
      <c r="D217" s="47" t="s">
        <v>377</v>
      </c>
      <c r="E217" s="194" t="s">
        <v>379</v>
      </c>
      <c r="F217" s="151"/>
      <c r="G217" s="154"/>
      <c r="H217" s="154"/>
      <c r="I217" s="154"/>
      <c r="J217" s="147"/>
      <c r="K217" s="162"/>
      <c r="L217" s="35"/>
    </row>
    <row r="218" spans="1:12" x14ac:dyDescent="0.25">
      <c r="A218" s="1">
        <v>215</v>
      </c>
      <c r="B218" s="11">
        <v>83</v>
      </c>
      <c r="C218" s="52"/>
      <c r="D218" s="47" t="s">
        <v>377</v>
      </c>
      <c r="E218" s="194" t="s">
        <v>380</v>
      </c>
      <c r="F218" s="151"/>
      <c r="G218" s="154"/>
      <c r="H218" s="154"/>
      <c r="I218" s="154"/>
      <c r="J218" s="147"/>
      <c r="K218" s="147"/>
      <c r="L218" s="35"/>
    </row>
    <row r="219" spans="1:12" x14ac:dyDescent="0.25">
      <c r="A219" s="1">
        <v>216</v>
      </c>
      <c r="B219" s="12">
        <v>11</v>
      </c>
      <c r="C219" s="52"/>
      <c r="D219" s="47" t="s">
        <v>377</v>
      </c>
      <c r="E219" s="194" t="s">
        <v>381</v>
      </c>
      <c r="F219" s="151"/>
      <c r="G219" s="154">
        <v>15</v>
      </c>
      <c r="H219" s="154">
        <v>4</v>
      </c>
      <c r="I219" s="154">
        <v>6</v>
      </c>
      <c r="J219" s="147"/>
      <c r="K219" s="147"/>
      <c r="L219" s="35"/>
    </row>
    <row r="220" spans="1:12" x14ac:dyDescent="0.25">
      <c r="A220" s="1">
        <v>217</v>
      </c>
      <c r="B220" s="12">
        <v>12</v>
      </c>
      <c r="C220" s="52"/>
      <c r="D220" s="47" t="s">
        <v>377</v>
      </c>
      <c r="E220" s="194" t="s">
        <v>382</v>
      </c>
      <c r="F220" s="151"/>
      <c r="G220" s="154">
        <v>13</v>
      </c>
      <c r="H220" s="154">
        <v>2</v>
      </c>
      <c r="I220" s="154">
        <v>6</v>
      </c>
      <c r="J220" s="147"/>
      <c r="K220" s="147"/>
      <c r="L220" s="35"/>
    </row>
    <row r="221" spans="1:12" x14ac:dyDescent="0.25">
      <c r="A221" s="1">
        <v>218</v>
      </c>
      <c r="B221" s="12">
        <v>13</v>
      </c>
      <c r="C221" s="52"/>
      <c r="D221" s="47" t="s">
        <v>377</v>
      </c>
      <c r="E221" s="194" t="s">
        <v>383</v>
      </c>
      <c r="F221" s="151"/>
      <c r="G221" s="154">
        <v>3</v>
      </c>
      <c r="H221" s="154">
        <v>13</v>
      </c>
      <c r="I221" s="154">
        <v>6</v>
      </c>
      <c r="J221" s="147"/>
      <c r="K221" s="147"/>
      <c r="L221" s="35"/>
    </row>
    <row r="222" spans="1:12" x14ac:dyDescent="0.25">
      <c r="A222" s="1">
        <v>219</v>
      </c>
      <c r="B222" s="12">
        <v>133</v>
      </c>
      <c r="C222" s="52">
        <v>47</v>
      </c>
      <c r="D222" s="47" t="s">
        <v>384</v>
      </c>
      <c r="E222" s="194" t="s">
        <v>172</v>
      </c>
      <c r="F222" s="151"/>
      <c r="G222" s="154">
        <v>9</v>
      </c>
      <c r="H222" s="154">
        <v>9</v>
      </c>
      <c r="I222" s="154"/>
      <c r="J222" s="147"/>
      <c r="K222" s="147"/>
      <c r="L222" s="35"/>
    </row>
    <row r="223" spans="1:12" x14ac:dyDescent="0.25">
      <c r="A223" s="1">
        <v>220</v>
      </c>
      <c r="B223" s="241">
        <v>53</v>
      </c>
      <c r="C223" s="233"/>
      <c r="D223" s="241" t="s">
        <v>385</v>
      </c>
      <c r="E223" s="235" t="s">
        <v>386</v>
      </c>
      <c r="F223" s="242"/>
      <c r="G223" s="240"/>
      <c r="H223" s="240"/>
      <c r="I223" s="240"/>
      <c r="J223" s="239"/>
      <c r="K223" s="243"/>
      <c r="L223" s="239"/>
    </row>
    <row r="224" spans="1:12" x14ac:dyDescent="0.25">
      <c r="A224" s="1">
        <v>221</v>
      </c>
      <c r="B224" s="28">
        <v>74</v>
      </c>
      <c r="C224" s="52">
        <v>48</v>
      </c>
      <c r="D224" s="47" t="s">
        <v>387</v>
      </c>
      <c r="E224" s="194" t="s">
        <v>388</v>
      </c>
      <c r="F224" s="151"/>
      <c r="G224" s="154"/>
      <c r="H224" s="154">
        <v>15</v>
      </c>
      <c r="I224" s="154"/>
      <c r="J224" s="147"/>
      <c r="K224" s="147"/>
      <c r="L224" s="35"/>
    </row>
    <row r="225" spans="1:12" x14ac:dyDescent="0.25">
      <c r="A225" s="1">
        <v>222</v>
      </c>
      <c r="B225" s="28">
        <v>75</v>
      </c>
      <c r="C225" s="52"/>
      <c r="D225" s="47" t="s">
        <v>387</v>
      </c>
      <c r="E225" s="194" t="s">
        <v>389</v>
      </c>
      <c r="F225" s="151"/>
      <c r="G225" s="154">
        <v>3</v>
      </c>
      <c r="H225" s="154">
        <v>3</v>
      </c>
      <c r="I225" s="154"/>
      <c r="J225" s="147"/>
      <c r="K225" s="147"/>
      <c r="L225" s="35"/>
    </row>
    <row r="226" spans="1:12" x14ac:dyDescent="0.25">
      <c r="A226" s="1">
        <v>223</v>
      </c>
      <c r="B226" s="28">
        <v>76</v>
      </c>
      <c r="C226" s="52"/>
      <c r="D226" s="47" t="s">
        <v>387</v>
      </c>
      <c r="E226" s="194" t="s">
        <v>390</v>
      </c>
      <c r="F226" s="151"/>
      <c r="G226" s="154">
        <v>2</v>
      </c>
      <c r="H226" s="154">
        <v>5</v>
      </c>
      <c r="I226" s="154"/>
      <c r="J226" s="147"/>
      <c r="K226" s="147"/>
      <c r="L226" s="35"/>
    </row>
    <row r="227" spans="1:12" x14ac:dyDescent="0.25">
      <c r="A227" s="1">
        <v>224</v>
      </c>
      <c r="B227" s="28">
        <v>77</v>
      </c>
      <c r="C227" s="52"/>
      <c r="D227" s="47" t="s">
        <v>387</v>
      </c>
      <c r="E227" s="194" t="s">
        <v>391</v>
      </c>
      <c r="F227" s="151"/>
      <c r="G227" s="154">
        <v>1</v>
      </c>
      <c r="H227" s="154">
        <v>15</v>
      </c>
      <c r="I227" s="154"/>
      <c r="J227" s="147"/>
      <c r="K227" s="147"/>
      <c r="L227" s="35"/>
    </row>
    <row r="228" spans="1:12" x14ac:dyDescent="0.25">
      <c r="A228" s="1">
        <v>225</v>
      </c>
      <c r="B228" s="28">
        <v>78</v>
      </c>
      <c r="C228" s="52"/>
      <c r="D228" s="47" t="s">
        <v>387</v>
      </c>
      <c r="E228" s="194" t="s">
        <v>392</v>
      </c>
      <c r="F228" s="151"/>
      <c r="G228" s="154">
        <v>1</v>
      </c>
      <c r="H228" s="154">
        <v>15</v>
      </c>
      <c r="I228" s="154"/>
      <c r="J228" s="147"/>
      <c r="K228" s="147"/>
      <c r="L228" s="35"/>
    </row>
    <row r="229" spans="1:12" x14ac:dyDescent="0.25">
      <c r="A229" s="1">
        <v>226</v>
      </c>
      <c r="B229" s="28">
        <v>71</v>
      </c>
      <c r="C229" s="52">
        <v>49</v>
      </c>
      <c r="D229" s="47" t="s">
        <v>393</v>
      </c>
      <c r="E229" s="194" t="s">
        <v>394</v>
      </c>
      <c r="F229" s="151"/>
      <c r="G229" s="154">
        <v>6</v>
      </c>
      <c r="H229" s="154"/>
      <c r="I229" s="154"/>
      <c r="J229" s="147"/>
      <c r="K229" s="147"/>
      <c r="L229" s="35"/>
    </row>
    <row r="230" spans="1:12" x14ac:dyDescent="0.25">
      <c r="A230" s="1">
        <v>227</v>
      </c>
      <c r="B230" s="28">
        <v>72</v>
      </c>
      <c r="C230" s="52"/>
      <c r="D230" s="47" t="s">
        <v>393</v>
      </c>
      <c r="E230" s="194" t="s">
        <v>395</v>
      </c>
      <c r="F230" s="151"/>
      <c r="G230" s="154">
        <v>2</v>
      </c>
      <c r="H230" s="154">
        <v>12</v>
      </c>
      <c r="I230" s="154">
        <v>6</v>
      </c>
      <c r="J230" s="147"/>
      <c r="K230" s="147"/>
      <c r="L230" s="35"/>
    </row>
    <row r="231" spans="1:12" x14ac:dyDescent="0.25">
      <c r="A231" s="1">
        <v>228</v>
      </c>
      <c r="B231" s="12">
        <v>208</v>
      </c>
      <c r="C231" s="52">
        <v>50</v>
      </c>
      <c r="D231" s="47" t="s">
        <v>396</v>
      </c>
      <c r="E231" s="194" t="s">
        <v>397</v>
      </c>
      <c r="F231" s="151"/>
      <c r="G231" s="154">
        <v>15</v>
      </c>
      <c r="H231" s="154">
        <v>15</v>
      </c>
      <c r="I231" s="154"/>
      <c r="J231" s="147"/>
      <c r="K231" s="147"/>
      <c r="L231" s="35"/>
    </row>
    <row r="232" spans="1:12" x14ac:dyDescent="0.25">
      <c r="A232" s="1">
        <v>229</v>
      </c>
      <c r="B232" s="11">
        <v>5</v>
      </c>
      <c r="C232" s="52">
        <v>51</v>
      </c>
      <c r="D232" s="47" t="s">
        <v>398</v>
      </c>
      <c r="E232" s="194" t="s">
        <v>399</v>
      </c>
      <c r="F232" s="151"/>
      <c r="G232" s="154">
        <v>12</v>
      </c>
      <c r="H232" s="154">
        <v>1</v>
      </c>
      <c r="I232" s="154">
        <v>6</v>
      </c>
      <c r="J232" s="147"/>
      <c r="K232" s="162"/>
      <c r="L232" s="35"/>
    </row>
    <row r="233" spans="1:12" x14ac:dyDescent="0.25">
      <c r="A233" s="1">
        <v>230</v>
      </c>
      <c r="B233" s="11">
        <v>6</v>
      </c>
      <c r="C233" s="52">
        <v>52</v>
      </c>
      <c r="D233" s="47" t="s">
        <v>400</v>
      </c>
      <c r="E233" s="194" t="s">
        <v>401</v>
      </c>
      <c r="F233" s="151">
        <v>1870</v>
      </c>
      <c r="G233" s="154">
        <v>2</v>
      </c>
      <c r="H233" s="154">
        <v>2</v>
      </c>
      <c r="I233" s="154"/>
      <c r="J233" s="147"/>
      <c r="K233" s="147" t="s">
        <v>402</v>
      </c>
      <c r="L233" s="35" t="s">
        <v>403</v>
      </c>
    </row>
    <row r="234" spans="1:12" x14ac:dyDescent="0.25">
      <c r="A234" s="1">
        <v>231</v>
      </c>
      <c r="B234" s="252" t="s">
        <v>404</v>
      </c>
      <c r="C234" s="233">
        <v>53</v>
      </c>
      <c r="D234" s="252" t="s">
        <v>405</v>
      </c>
      <c r="E234" s="235" t="s">
        <v>406</v>
      </c>
      <c r="F234" s="253"/>
      <c r="G234" s="254"/>
      <c r="H234" s="254"/>
      <c r="I234" s="254"/>
      <c r="J234" s="255"/>
      <c r="K234" s="255"/>
      <c r="L234" s="239"/>
    </row>
    <row r="235" spans="1:12" x14ac:dyDescent="0.25">
      <c r="A235" s="1">
        <v>232</v>
      </c>
      <c r="B235" s="11">
        <v>110</v>
      </c>
      <c r="C235" s="52">
        <v>54</v>
      </c>
      <c r="D235" s="47" t="s">
        <v>407</v>
      </c>
      <c r="E235" s="194" t="s">
        <v>408</v>
      </c>
      <c r="F235" s="151">
        <v>1873</v>
      </c>
      <c r="G235" s="154">
        <v>162</v>
      </c>
      <c r="H235" s="154">
        <v>15</v>
      </c>
      <c r="I235" s="154"/>
      <c r="J235" s="147"/>
      <c r="K235" s="147" t="s">
        <v>409</v>
      </c>
      <c r="L235" s="35" t="s">
        <v>410</v>
      </c>
    </row>
    <row r="236" spans="1:12" x14ac:dyDescent="0.25">
      <c r="A236" s="1">
        <v>233</v>
      </c>
      <c r="B236" s="11">
        <v>111</v>
      </c>
      <c r="C236" s="52"/>
      <c r="D236" s="47" t="s">
        <v>407</v>
      </c>
      <c r="E236" s="194" t="s">
        <v>411</v>
      </c>
      <c r="F236" s="151" t="s">
        <v>168</v>
      </c>
      <c r="G236" s="154">
        <v>267</v>
      </c>
      <c r="H236" s="154">
        <v>15</v>
      </c>
      <c r="I236" s="154"/>
      <c r="J236" s="147"/>
      <c r="K236" s="147" t="s">
        <v>412</v>
      </c>
      <c r="L236" s="35" t="s">
        <v>413</v>
      </c>
    </row>
    <row r="237" spans="1:12" x14ac:dyDescent="0.25">
      <c r="A237" s="1">
        <v>234</v>
      </c>
      <c r="B237" s="11">
        <v>112</v>
      </c>
      <c r="C237" s="52"/>
      <c r="D237" s="47" t="s">
        <v>407</v>
      </c>
      <c r="E237" s="194" t="s">
        <v>414</v>
      </c>
      <c r="F237" s="151" t="s">
        <v>415</v>
      </c>
      <c r="G237" s="154">
        <v>54</v>
      </c>
      <c r="H237" s="154">
        <v>12</v>
      </c>
      <c r="I237" s="154"/>
      <c r="J237" s="147"/>
      <c r="K237" s="147" t="s">
        <v>340</v>
      </c>
      <c r="L237" s="35" t="s">
        <v>416</v>
      </c>
    </row>
    <row r="238" spans="1:12" x14ac:dyDescent="0.25">
      <c r="A238" s="1">
        <v>235</v>
      </c>
      <c r="B238" s="28">
        <v>40</v>
      </c>
      <c r="C238" s="52">
        <v>55</v>
      </c>
      <c r="D238" s="47" t="s">
        <v>417</v>
      </c>
      <c r="E238" s="194" t="s">
        <v>418</v>
      </c>
      <c r="F238" s="151"/>
      <c r="G238" s="154">
        <v>10</v>
      </c>
      <c r="H238" s="154">
        <v>10</v>
      </c>
      <c r="I238" s="154"/>
      <c r="J238" s="147"/>
      <c r="K238" s="147"/>
      <c r="L238" s="35"/>
    </row>
    <row r="239" spans="1:12" x14ac:dyDescent="0.25">
      <c r="A239" s="1">
        <v>236</v>
      </c>
      <c r="B239" s="12">
        <v>14</v>
      </c>
      <c r="C239" s="52">
        <v>56</v>
      </c>
      <c r="D239" s="47" t="s">
        <v>419</v>
      </c>
      <c r="E239" s="194" t="s">
        <v>420</v>
      </c>
      <c r="F239" s="151"/>
      <c r="G239" s="154">
        <v>7</v>
      </c>
      <c r="H239" s="154">
        <v>7</v>
      </c>
      <c r="I239" s="154"/>
      <c r="J239" s="147"/>
      <c r="K239" s="147"/>
      <c r="L239" s="35"/>
    </row>
    <row r="240" spans="1:12" x14ac:dyDescent="0.25">
      <c r="A240" s="1">
        <v>237</v>
      </c>
      <c r="B240" s="12">
        <v>15</v>
      </c>
      <c r="C240" s="52"/>
      <c r="D240" s="47" t="s">
        <v>419</v>
      </c>
      <c r="E240" s="194" t="s">
        <v>421</v>
      </c>
      <c r="F240" s="151"/>
      <c r="G240" s="154">
        <v>6</v>
      </c>
      <c r="H240" s="154">
        <v>6</v>
      </c>
      <c r="I240" s="154"/>
      <c r="J240" s="147"/>
      <c r="K240" s="147"/>
      <c r="L240" s="35"/>
    </row>
    <row r="241" spans="1:12" x14ac:dyDescent="0.25">
      <c r="A241" s="1">
        <v>238</v>
      </c>
      <c r="B241" s="11">
        <v>26</v>
      </c>
      <c r="C241" s="52">
        <v>57</v>
      </c>
      <c r="D241" s="47" t="s">
        <v>422</v>
      </c>
      <c r="E241" s="194" t="s">
        <v>423</v>
      </c>
      <c r="F241" s="156">
        <v>1876</v>
      </c>
      <c r="G241" s="154">
        <v>43</v>
      </c>
      <c r="H241" s="154">
        <v>1</v>
      </c>
      <c r="I241" s="154"/>
      <c r="J241" s="147"/>
      <c r="K241" s="40" t="s">
        <v>424</v>
      </c>
      <c r="L241" s="35" t="s">
        <v>425</v>
      </c>
    </row>
    <row r="242" spans="1:12" x14ac:dyDescent="0.25">
      <c r="A242" s="1">
        <v>239</v>
      </c>
      <c r="B242" s="11">
        <v>27</v>
      </c>
      <c r="C242" s="52"/>
      <c r="D242" s="47" t="s">
        <v>422</v>
      </c>
      <c r="E242" s="194" t="s">
        <v>426</v>
      </c>
      <c r="F242" s="156">
        <v>1876</v>
      </c>
      <c r="G242" s="154">
        <v>56</v>
      </c>
      <c r="H242" s="154">
        <v>14</v>
      </c>
      <c r="I242" s="154"/>
      <c r="J242" s="147"/>
      <c r="K242" s="40" t="s">
        <v>424</v>
      </c>
      <c r="L242" s="35" t="s">
        <v>425</v>
      </c>
    </row>
    <row r="243" spans="1:12" x14ac:dyDescent="0.25">
      <c r="A243" s="1">
        <v>240</v>
      </c>
      <c r="B243" s="11">
        <v>28</v>
      </c>
      <c r="C243" s="52"/>
      <c r="D243" s="47" t="s">
        <v>422</v>
      </c>
      <c r="E243" s="194" t="s">
        <v>427</v>
      </c>
      <c r="F243" s="156">
        <v>1876</v>
      </c>
      <c r="G243" s="154">
        <v>63</v>
      </c>
      <c r="H243" s="154"/>
      <c r="I243" s="154"/>
      <c r="J243" s="147"/>
      <c r="K243" s="40" t="s">
        <v>424</v>
      </c>
      <c r="L243" s="35" t="s">
        <v>425</v>
      </c>
    </row>
    <row r="244" spans="1:12" x14ac:dyDescent="0.25">
      <c r="A244" s="1">
        <v>241</v>
      </c>
      <c r="B244" s="11">
        <v>29</v>
      </c>
      <c r="C244" s="52"/>
      <c r="D244" s="47" t="s">
        <v>422</v>
      </c>
      <c r="E244" s="194" t="s">
        <v>427</v>
      </c>
      <c r="F244" s="156">
        <v>1876</v>
      </c>
      <c r="G244" s="154">
        <v>69</v>
      </c>
      <c r="H244" s="154">
        <v>6</v>
      </c>
      <c r="I244" s="154"/>
      <c r="J244" s="147"/>
      <c r="K244" s="40" t="s">
        <v>424</v>
      </c>
      <c r="L244" s="35" t="s">
        <v>425</v>
      </c>
    </row>
    <row r="245" spans="1:12" x14ac:dyDescent="0.25">
      <c r="A245" s="1">
        <v>242</v>
      </c>
      <c r="B245" s="11">
        <v>30</v>
      </c>
      <c r="C245" s="52"/>
      <c r="D245" s="47" t="s">
        <v>422</v>
      </c>
      <c r="E245" s="194" t="s">
        <v>427</v>
      </c>
      <c r="F245" s="156">
        <v>1875</v>
      </c>
      <c r="G245" s="154">
        <v>61</v>
      </c>
      <c r="H245" s="154">
        <v>19</v>
      </c>
      <c r="I245" s="154"/>
      <c r="J245" s="147"/>
      <c r="K245" s="40" t="s">
        <v>322</v>
      </c>
      <c r="L245" s="35" t="s">
        <v>428</v>
      </c>
    </row>
    <row r="246" spans="1:12" x14ac:dyDescent="0.25">
      <c r="A246" s="1">
        <v>243</v>
      </c>
      <c r="B246" s="11">
        <v>31</v>
      </c>
      <c r="C246" s="52"/>
      <c r="D246" s="47" t="s">
        <v>422</v>
      </c>
      <c r="E246" s="194" t="s">
        <v>429</v>
      </c>
      <c r="F246" s="156">
        <v>1874</v>
      </c>
      <c r="G246" s="154">
        <v>64</v>
      </c>
      <c r="H246" s="154">
        <v>1</v>
      </c>
      <c r="I246" s="154"/>
      <c r="J246" s="147"/>
      <c r="K246" s="40" t="s">
        <v>430</v>
      </c>
      <c r="L246" s="35" t="s">
        <v>431</v>
      </c>
    </row>
    <row r="247" spans="1:12" x14ac:dyDescent="0.25">
      <c r="A247" s="1">
        <v>244</v>
      </c>
      <c r="B247" s="12">
        <v>209</v>
      </c>
      <c r="C247" s="52"/>
      <c r="D247" s="47" t="s">
        <v>422</v>
      </c>
      <c r="E247" s="194" t="s">
        <v>432</v>
      </c>
      <c r="F247" s="151">
        <v>1876</v>
      </c>
      <c r="G247" s="154">
        <v>180</v>
      </c>
      <c r="H247" s="154"/>
      <c r="I247" s="154"/>
      <c r="J247" s="147"/>
      <c r="K247" s="40" t="s">
        <v>424</v>
      </c>
      <c r="L247" s="35" t="s">
        <v>425</v>
      </c>
    </row>
    <row r="248" spans="1:12" x14ac:dyDescent="0.25">
      <c r="A248" s="1">
        <v>245</v>
      </c>
      <c r="B248" s="28">
        <v>79</v>
      </c>
      <c r="C248" s="52">
        <v>58</v>
      </c>
      <c r="D248" s="47" t="s">
        <v>433</v>
      </c>
      <c r="E248" s="194" t="s">
        <v>434</v>
      </c>
      <c r="F248" s="151"/>
      <c r="G248" s="154">
        <v>23</v>
      </c>
      <c r="H248" s="154">
        <v>2</v>
      </c>
      <c r="I248" s="154"/>
      <c r="J248" s="147"/>
      <c r="K248" s="147"/>
      <c r="L248" s="35"/>
    </row>
    <row r="249" spans="1:12" x14ac:dyDescent="0.25">
      <c r="A249" s="1">
        <v>246</v>
      </c>
      <c r="B249" s="28">
        <v>80</v>
      </c>
      <c r="C249" s="52"/>
      <c r="D249" s="47" t="s">
        <v>433</v>
      </c>
      <c r="E249" s="194" t="s">
        <v>435</v>
      </c>
      <c r="F249" s="151"/>
      <c r="G249" s="154">
        <v>7</v>
      </c>
      <c r="H249" s="154">
        <v>7</v>
      </c>
      <c r="I249" s="154"/>
      <c r="J249" s="147"/>
      <c r="K249" s="147"/>
      <c r="L249" s="35"/>
    </row>
    <row r="250" spans="1:12" x14ac:dyDescent="0.25">
      <c r="A250" s="1">
        <v>247</v>
      </c>
      <c r="B250" s="11">
        <v>7</v>
      </c>
      <c r="C250" s="52">
        <v>59</v>
      </c>
      <c r="D250" s="47" t="s">
        <v>436</v>
      </c>
      <c r="E250" s="194" t="s">
        <v>437</v>
      </c>
      <c r="F250" s="151"/>
      <c r="G250" s="154">
        <v>17</v>
      </c>
      <c r="H250" s="154">
        <v>17</v>
      </c>
      <c r="I250" s="154"/>
      <c r="J250" s="147"/>
      <c r="K250" s="147"/>
      <c r="L250" s="35"/>
    </row>
    <row r="251" spans="1:12" x14ac:dyDescent="0.25">
      <c r="A251" s="1">
        <v>248</v>
      </c>
      <c r="B251" s="11">
        <v>8</v>
      </c>
      <c r="C251" s="52"/>
      <c r="D251" s="47" t="s">
        <v>436</v>
      </c>
      <c r="E251" s="194" t="s">
        <v>438</v>
      </c>
      <c r="F251" s="151"/>
      <c r="G251" s="154">
        <v>21</v>
      </c>
      <c r="H251" s="154"/>
      <c r="I251" s="154"/>
      <c r="J251" s="147"/>
      <c r="K251" s="147"/>
      <c r="L251" s="35"/>
    </row>
    <row r="252" spans="1:12" x14ac:dyDescent="0.25">
      <c r="A252" s="1">
        <v>249</v>
      </c>
      <c r="B252" s="28">
        <v>70</v>
      </c>
      <c r="C252" s="52">
        <v>60</v>
      </c>
      <c r="D252" s="47" t="s">
        <v>439</v>
      </c>
      <c r="E252" s="194" t="s">
        <v>107</v>
      </c>
      <c r="F252" s="151"/>
      <c r="G252" s="154"/>
      <c r="H252" s="154">
        <v>5</v>
      </c>
      <c r="I252" s="154"/>
      <c r="J252" s="147"/>
      <c r="K252" s="147"/>
      <c r="L252" s="35"/>
    </row>
    <row r="253" spans="1:12" x14ac:dyDescent="0.25">
      <c r="A253" s="1">
        <v>250</v>
      </c>
      <c r="B253" s="256">
        <v>159</v>
      </c>
      <c r="C253" s="233">
        <v>61</v>
      </c>
      <c r="D253" s="256" t="s">
        <v>440</v>
      </c>
      <c r="E253" s="235" t="s">
        <v>441</v>
      </c>
      <c r="F253" s="257"/>
      <c r="G253" s="257"/>
      <c r="H253" s="257"/>
      <c r="I253" s="257"/>
      <c r="J253" s="258"/>
      <c r="K253" s="258"/>
      <c r="L253" s="239"/>
    </row>
    <row r="254" spans="1:12" x14ac:dyDescent="0.25">
      <c r="A254" s="1">
        <v>251</v>
      </c>
      <c r="B254" s="28">
        <v>82</v>
      </c>
      <c r="C254" s="52">
        <v>62</v>
      </c>
      <c r="D254" s="47" t="s">
        <v>442</v>
      </c>
      <c r="E254" s="194" t="s">
        <v>443</v>
      </c>
      <c r="F254" s="151"/>
      <c r="G254" s="154">
        <v>6</v>
      </c>
      <c r="H254" s="154">
        <v>10</v>
      </c>
      <c r="I254" s="154"/>
      <c r="J254" s="147"/>
      <c r="K254" s="147"/>
      <c r="L254" s="35"/>
    </row>
    <row r="255" spans="1:12" x14ac:dyDescent="0.25">
      <c r="A255" s="1">
        <v>252</v>
      </c>
      <c r="B255" s="259"/>
      <c r="C255" s="233"/>
      <c r="D255" s="234" t="s">
        <v>444</v>
      </c>
      <c r="E255" s="235" t="s">
        <v>445</v>
      </c>
      <c r="F255" s="242">
        <v>1874</v>
      </c>
      <c r="G255" s="240"/>
      <c r="H255" s="240"/>
      <c r="I255" s="240"/>
      <c r="J255" s="239"/>
      <c r="K255" s="239" t="s">
        <v>430</v>
      </c>
      <c r="L255" s="239" t="s">
        <v>446</v>
      </c>
    </row>
    <row r="256" spans="1:12" x14ac:dyDescent="0.25">
      <c r="A256" s="1">
        <v>253</v>
      </c>
      <c r="B256" s="11">
        <v>25</v>
      </c>
      <c r="C256" s="52"/>
      <c r="D256" s="47" t="s">
        <v>447</v>
      </c>
      <c r="E256" s="194" t="s">
        <v>448</v>
      </c>
      <c r="F256" s="151"/>
      <c r="G256" s="154">
        <v>19</v>
      </c>
      <c r="H256" s="154">
        <v>19</v>
      </c>
      <c r="I256" s="154"/>
      <c r="J256" s="147" t="s">
        <v>124</v>
      </c>
      <c r="K256" s="147"/>
      <c r="L256" s="147" t="s">
        <v>449</v>
      </c>
    </row>
    <row r="257" spans="1:12" x14ac:dyDescent="0.25">
      <c r="A257" s="1">
        <v>254</v>
      </c>
      <c r="B257" s="12">
        <v>210</v>
      </c>
      <c r="C257" s="52"/>
      <c r="D257" s="47" t="s">
        <v>447</v>
      </c>
      <c r="E257" s="194" t="s">
        <v>450</v>
      </c>
      <c r="F257" s="151"/>
      <c r="G257" s="154">
        <v>8</v>
      </c>
      <c r="H257" s="154"/>
      <c r="I257" s="154"/>
      <c r="J257" s="147"/>
      <c r="K257" s="147"/>
      <c r="L257" s="35"/>
    </row>
    <row r="258" spans="1:12" ht="15" customHeight="1" x14ac:dyDescent="0.25">
      <c r="A258" s="1">
        <v>255</v>
      </c>
      <c r="B258" s="28">
        <v>81</v>
      </c>
      <c r="C258" s="52"/>
      <c r="D258" s="47" t="s">
        <v>447</v>
      </c>
      <c r="E258" s="194" t="s">
        <v>451</v>
      </c>
      <c r="F258" s="151"/>
      <c r="G258" s="154">
        <v>15</v>
      </c>
      <c r="H258" s="154">
        <v>15</v>
      </c>
      <c r="I258" s="154"/>
      <c r="J258" s="147"/>
      <c r="K258" s="147"/>
      <c r="L258" s="35"/>
    </row>
    <row r="259" spans="1:12" x14ac:dyDescent="0.25">
      <c r="A259" s="1">
        <v>256</v>
      </c>
      <c r="B259" s="12">
        <v>81</v>
      </c>
      <c r="C259" s="52">
        <v>63</v>
      </c>
      <c r="D259" s="47" t="s">
        <v>452</v>
      </c>
      <c r="E259" s="194" t="s">
        <v>453</v>
      </c>
      <c r="F259" s="151"/>
      <c r="G259" s="154">
        <v>94</v>
      </c>
      <c r="H259" s="154">
        <v>10</v>
      </c>
      <c r="I259" s="154"/>
      <c r="J259" s="147"/>
      <c r="K259" s="147"/>
      <c r="L259" s="35"/>
    </row>
    <row r="260" spans="1:12" x14ac:dyDescent="0.25">
      <c r="A260" s="1">
        <v>257</v>
      </c>
      <c r="B260" s="28">
        <v>69</v>
      </c>
      <c r="C260" s="52">
        <v>64</v>
      </c>
      <c r="D260" s="47" t="s">
        <v>454</v>
      </c>
      <c r="E260" s="194" t="s">
        <v>455</v>
      </c>
      <c r="F260" s="151"/>
      <c r="G260" s="154">
        <v>9</v>
      </c>
      <c r="H260" s="154">
        <v>9</v>
      </c>
      <c r="I260" s="154"/>
      <c r="J260" s="147"/>
      <c r="K260" s="147"/>
      <c r="L260" s="35"/>
    </row>
    <row r="261" spans="1:12" x14ac:dyDescent="0.25">
      <c r="A261" s="1">
        <v>258</v>
      </c>
      <c r="B261" s="28">
        <v>73</v>
      </c>
      <c r="C261" s="52">
        <v>65</v>
      </c>
      <c r="D261" s="47" t="s">
        <v>456</v>
      </c>
      <c r="E261" s="194" t="s">
        <v>457</v>
      </c>
      <c r="F261" s="151">
        <v>1872</v>
      </c>
      <c r="G261" s="154">
        <v>23</v>
      </c>
      <c r="H261" s="154">
        <v>2</v>
      </c>
      <c r="I261" s="154"/>
      <c r="J261" s="147"/>
      <c r="K261" s="147" t="s">
        <v>169</v>
      </c>
      <c r="L261" s="35" t="s">
        <v>458</v>
      </c>
    </row>
    <row r="262" spans="1:12" x14ac:dyDescent="0.25">
      <c r="A262" s="1">
        <v>259</v>
      </c>
      <c r="B262" s="28">
        <v>83</v>
      </c>
      <c r="C262" s="52">
        <v>66</v>
      </c>
      <c r="D262" s="47" t="s">
        <v>459</v>
      </c>
      <c r="E262" s="194" t="s">
        <v>460</v>
      </c>
      <c r="F262" s="151"/>
      <c r="G262" s="154">
        <v>2</v>
      </c>
      <c r="H262" s="154">
        <v>12</v>
      </c>
      <c r="I262" s="154">
        <v>6</v>
      </c>
      <c r="J262" s="147"/>
      <c r="K262" s="147"/>
      <c r="L262" s="35"/>
    </row>
    <row r="263" spans="1:12" x14ac:dyDescent="0.25">
      <c r="A263" s="1">
        <v>260</v>
      </c>
      <c r="B263" s="12">
        <v>211</v>
      </c>
      <c r="C263" s="52">
        <v>67</v>
      </c>
      <c r="D263" s="47" t="s">
        <v>461</v>
      </c>
      <c r="E263" s="194" t="s">
        <v>462</v>
      </c>
      <c r="F263" s="151"/>
      <c r="G263" s="154">
        <v>3</v>
      </c>
      <c r="H263" s="154">
        <v>13</v>
      </c>
      <c r="I263" s="154">
        <v>6</v>
      </c>
      <c r="J263" s="147"/>
      <c r="K263" s="147"/>
      <c r="L263" s="35"/>
    </row>
    <row r="264" spans="1:12" x14ac:dyDescent="0.25">
      <c r="A264" s="1">
        <v>261</v>
      </c>
      <c r="B264" s="12">
        <v>212</v>
      </c>
      <c r="C264" s="52"/>
      <c r="D264" s="47" t="s">
        <v>461</v>
      </c>
      <c r="E264" s="194" t="s">
        <v>463</v>
      </c>
      <c r="F264" s="151"/>
      <c r="G264" s="154">
        <v>4</v>
      </c>
      <c r="H264" s="154">
        <v>14</v>
      </c>
      <c r="I264" s="154">
        <v>6</v>
      </c>
      <c r="J264" s="147"/>
      <c r="K264" s="147"/>
      <c r="L264" s="35"/>
    </row>
    <row r="265" spans="1:12" x14ac:dyDescent="0.25">
      <c r="A265" s="1">
        <v>262</v>
      </c>
      <c r="B265" s="12">
        <v>16</v>
      </c>
      <c r="C265" s="52">
        <v>68</v>
      </c>
      <c r="D265" s="47" t="s">
        <v>464</v>
      </c>
      <c r="E265" s="194" t="s">
        <v>465</v>
      </c>
      <c r="F265" s="151"/>
      <c r="G265" s="154">
        <v>4</v>
      </c>
      <c r="H265" s="154">
        <v>14</v>
      </c>
      <c r="I265" s="154">
        <v>6</v>
      </c>
      <c r="J265" s="147"/>
      <c r="K265" s="147"/>
      <c r="L265" s="35"/>
    </row>
    <row r="266" spans="1:12" x14ac:dyDescent="0.25">
      <c r="A266" s="1">
        <v>263</v>
      </c>
      <c r="B266" s="28">
        <v>84</v>
      </c>
      <c r="C266" s="52">
        <v>69</v>
      </c>
      <c r="D266" s="47" t="s">
        <v>466</v>
      </c>
      <c r="E266" s="194" t="s">
        <v>467</v>
      </c>
      <c r="F266" s="151"/>
      <c r="G266" s="154">
        <v>2</v>
      </c>
      <c r="H266" s="154">
        <v>12</v>
      </c>
      <c r="I266" s="154">
        <v>6</v>
      </c>
      <c r="J266" s="147"/>
      <c r="K266" s="147"/>
      <c r="L266" s="35" t="s">
        <v>468</v>
      </c>
    </row>
    <row r="267" spans="1:12" x14ac:dyDescent="0.25">
      <c r="A267" s="1">
        <v>264</v>
      </c>
      <c r="B267" s="28">
        <v>85</v>
      </c>
      <c r="C267" s="52"/>
      <c r="D267" s="47" t="s">
        <v>466</v>
      </c>
      <c r="E267" s="194" t="s">
        <v>469</v>
      </c>
      <c r="F267" s="151"/>
      <c r="G267" s="154">
        <v>7</v>
      </c>
      <c r="H267" s="154">
        <v>17</v>
      </c>
      <c r="I267" s="154">
        <v>6</v>
      </c>
      <c r="J267" s="147"/>
      <c r="K267" s="147"/>
      <c r="L267" s="35"/>
    </row>
    <row r="268" spans="1:12" x14ac:dyDescent="0.25">
      <c r="A268" s="1">
        <v>265</v>
      </c>
      <c r="B268" s="28">
        <v>86</v>
      </c>
      <c r="C268" s="52"/>
      <c r="D268" s="47" t="s">
        <v>466</v>
      </c>
      <c r="E268" s="194" t="s">
        <v>470</v>
      </c>
      <c r="F268" s="151"/>
      <c r="G268" s="154">
        <v>10</v>
      </c>
      <c r="H268" s="154">
        <v>10</v>
      </c>
      <c r="I268" s="154"/>
      <c r="J268" s="147"/>
      <c r="K268" s="147"/>
      <c r="L268" s="35"/>
    </row>
    <row r="269" spans="1:12" x14ac:dyDescent="0.25">
      <c r="A269" s="1">
        <v>266</v>
      </c>
      <c r="B269" s="28">
        <v>87</v>
      </c>
      <c r="C269" s="52"/>
      <c r="D269" s="47" t="s">
        <v>466</v>
      </c>
      <c r="E269" s="194" t="s">
        <v>471</v>
      </c>
      <c r="F269" s="151">
        <v>1875</v>
      </c>
      <c r="G269" s="154">
        <v>5</v>
      </c>
      <c r="H269" s="154">
        <v>15</v>
      </c>
      <c r="I269" s="154">
        <v>6</v>
      </c>
      <c r="J269" s="147"/>
      <c r="K269" s="147" t="s">
        <v>472</v>
      </c>
      <c r="L269" s="35" t="s">
        <v>473</v>
      </c>
    </row>
    <row r="270" spans="1:12" x14ac:dyDescent="0.25">
      <c r="A270" s="1">
        <v>267</v>
      </c>
      <c r="B270" s="28">
        <v>88</v>
      </c>
      <c r="C270" s="52"/>
      <c r="D270" s="47" t="s">
        <v>466</v>
      </c>
      <c r="E270" s="194" t="s">
        <v>474</v>
      </c>
      <c r="F270" s="151"/>
      <c r="G270" s="154">
        <v>14</v>
      </c>
      <c r="H270" s="154">
        <v>14</v>
      </c>
      <c r="I270" s="154"/>
      <c r="J270" s="147"/>
      <c r="K270" s="147"/>
      <c r="L270" s="35"/>
    </row>
    <row r="271" spans="1:12" x14ac:dyDescent="0.25">
      <c r="A271" s="1">
        <v>268</v>
      </c>
      <c r="B271" s="28">
        <v>89</v>
      </c>
      <c r="C271" s="52"/>
      <c r="D271" s="47" t="s">
        <v>466</v>
      </c>
      <c r="E271" s="194" t="s">
        <v>475</v>
      </c>
      <c r="F271" s="151"/>
      <c r="G271" s="154">
        <v>1</v>
      </c>
      <c r="H271" s="154">
        <v>11</v>
      </c>
      <c r="I271" s="154">
        <v>6</v>
      </c>
      <c r="J271" s="147"/>
      <c r="K271" s="147"/>
      <c r="L271" s="35"/>
    </row>
    <row r="272" spans="1:12" x14ac:dyDescent="0.25">
      <c r="A272" s="1">
        <v>269</v>
      </c>
      <c r="B272" s="28">
        <v>90</v>
      </c>
      <c r="C272" s="52"/>
      <c r="D272" s="47" t="s">
        <v>466</v>
      </c>
      <c r="E272" s="194" t="s">
        <v>476</v>
      </c>
      <c r="F272" s="151">
        <v>1875</v>
      </c>
      <c r="G272" s="154">
        <v>14</v>
      </c>
      <c r="H272" s="154">
        <v>3</v>
      </c>
      <c r="I272" s="154">
        <v>6</v>
      </c>
      <c r="J272" s="147"/>
      <c r="K272" s="147" t="s">
        <v>87</v>
      </c>
      <c r="L272" s="35" t="s">
        <v>477</v>
      </c>
    </row>
    <row r="273" spans="1:12" x14ac:dyDescent="0.25">
      <c r="A273" s="1">
        <v>270</v>
      </c>
      <c r="B273" s="28">
        <v>91</v>
      </c>
      <c r="C273" s="52"/>
      <c r="D273" s="47" t="s">
        <v>466</v>
      </c>
      <c r="E273" s="194" t="s">
        <v>478</v>
      </c>
      <c r="F273" s="151">
        <v>1873</v>
      </c>
      <c r="G273" s="154">
        <v>17</v>
      </c>
      <c r="H273" s="154">
        <v>6</v>
      </c>
      <c r="I273" s="154">
        <v>6</v>
      </c>
      <c r="J273" s="147"/>
      <c r="K273" s="147" t="s">
        <v>175</v>
      </c>
      <c r="L273" s="35" t="s">
        <v>479</v>
      </c>
    </row>
    <row r="274" spans="1:12" x14ac:dyDescent="0.25">
      <c r="A274" s="1">
        <v>271</v>
      </c>
      <c r="B274" s="28">
        <v>92</v>
      </c>
      <c r="C274" s="52"/>
      <c r="D274" s="47" t="s">
        <v>466</v>
      </c>
      <c r="E274" s="194" t="s">
        <v>480</v>
      </c>
      <c r="F274" s="151"/>
      <c r="G274" s="154">
        <v>8</v>
      </c>
      <c r="H274" s="154">
        <v>18</v>
      </c>
      <c r="I274" s="154">
        <v>6</v>
      </c>
      <c r="J274" s="147"/>
      <c r="K274" s="147"/>
      <c r="L274" s="35"/>
    </row>
    <row r="275" spans="1:12" x14ac:dyDescent="0.25">
      <c r="A275" s="1">
        <v>272</v>
      </c>
      <c r="B275" s="28">
        <v>93</v>
      </c>
      <c r="C275" s="52"/>
      <c r="D275" s="47" t="s">
        <v>466</v>
      </c>
      <c r="E275" s="194" t="s">
        <v>481</v>
      </c>
      <c r="F275" s="151"/>
      <c r="G275" s="154">
        <v>22</v>
      </c>
      <c r="H275" s="154">
        <v>1</v>
      </c>
      <c r="I275" s="154"/>
      <c r="J275" s="147"/>
      <c r="K275" s="147"/>
      <c r="L275" s="35"/>
    </row>
    <row r="276" spans="1:12" x14ac:dyDescent="0.25">
      <c r="A276" s="1">
        <v>273</v>
      </c>
      <c r="B276" s="28">
        <v>94</v>
      </c>
      <c r="C276" s="52"/>
      <c r="D276" s="47" t="s">
        <v>466</v>
      </c>
      <c r="E276" s="194" t="s">
        <v>482</v>
      </c>
      <c r="F276" s="151"/>
      <c r="G276" s="154">
        <v>12</v>
      </c>
      <c r="H276" s="154">
        <v>12</v>
      </c>
      <c r="I276" s="154"/>
      <c r="J276" s="147"/>
      <c r="K276" s="147"/>
      <c r="L276" s="35"/>
    </row>
    <row r="277" spans="1:12" x14ac:dyDescent="0.25">
      <c r="A277" s="1">
        <v>274</v>
      </c>
      <c r="B277" s="28">
        <v>95</v>
      </c>
      <c r="C277" s="52"/>
      <c r="D277" s="47" t="s">
        <v>466</v>
      </c>
      <c r="E277" s="194" t="s">
        <v>483</v>
      </c>
      <c r="F277" s="151">
        <v>1875</v>
      </c>
      <c r="G277" s="154">
        <v>5</v>
      </c>
      <c r="H277" s="154">
        <v>5</v>
      </c>
      <c r="I277" s="154"/>
      <c r="J277" s="147"/>
      <c r="K277" s="147" t="s">
        <v>472</v>
      </c>
      <c r="L277" s="35" t="s">
        <v>473</v>
      </c>
    </row>
    <row r="278" spans="1:12" x14ac:dyDescent="0.25">
      <c r="A278" s="1">
        <v>275</v>
      </c>
      <c r="B278" s="28">
        <v>96</v>
      </c>
      <c r="C278" s="52"/>
      <c r="D278" s="47" t="s">
        <v>466</v>
      </c>
      <c r="E278" s="194" t="s">
        <v>484</v>
      </c>
      <c r="F278" s="151"/>
      <c r="G278" s="154">
        <v>11</v>
      </c>
      <c r="H278" s="154">
        <v>11</v>
      </c>
      <c r="I278" s="154"/>
      <c r="J278" s="147"/>
      <c r="K278" s="147" t="s">
        <v>485</v>
      </c>
      <c r="L278" s="35"/>
    </row>
    <row r="279" spans="1:12" x14ac:dyDescent="0.25">
      <c r="A279" s="1">
        <v>276</v>
      </c>
      <c r="B279" s="11">
        <v>24</v>
      </c>
      <c r="C279" s="52"/>
      <c r="D279" s="47" t="s">
        <v>486</v>
      </c>
      <c r="E279" s="194" t="s">
        <v>487</v>
      </c>
      <c r="F279" s="151">
        <v>1874</v>
      </c>
      <c r="G279" s="154">
        <v>46</v>
      </c>
      <c r="H279" s="154">
        <v>4</v>
      </c>
      <c r="I279" s="154"/>
      <c r="J279" s="147"/>
      <c r="K279" s="147"/>
      <c r="L279" s="35"/>
    </row>
    <row r="280" spans="1:12" x14ac:dyDescent="0.25">
      <c r="A280" s="1">
        <v>277</v>
      </c>
      <c r="B280" s="28">
        <v>97</v>
      </c>
      <c r="C280" s="52">
        <v>70</v>
      </c>
      <c r="D280" s="47" t="s">
        <v>488</v>
      </c>
      <c r="E280" s="194" t="s">
        <v>314</v>
      </c>
      <c r="F280" s="151"/>
      <c r="G280" s="154">
        <v>6</v>
      </c>
      <c r="H280" s="154">
        <v>6</v>
      </c>
      <c r="I280" s="154"/>
      <c r="J280" s="147"/>
      <c r="K280" s="147"/>
      <c r="L280" s="35"/>
    </row>
    <row r="281" spans="1:12" x14ac:dyDescent="0.25">
      <c r="A281" s="1">
        <v>278</v>
      </c>
      <c r="B281" s="28">
        <v>4</v>
      </c>
      <c r="C281" s="52">
        <v>71</v>
      </c>
      <c r="D281" s="47" t="s">
        <v>489</v>
      </c>
      <c r="E281" s="194" t="s">
        <v>145</v>
      </c>
      <c r="F281" s="151"/>
      <c r="G281" s="154"/>
      <c r="H281" s="154">
        <v>7</v>
      </c>
      <c r="I281" s="154"/>
      <c r="J281" s="147"/>
      <c r="K281" s="147"/>
      <c r="L281" s="35"/>
    </row>
    <row r="282" spans="1:12" x14ac:dyDescent="0.25">
      <c r="A282" s="1">
        <v>279</v>
      </c>
      <c r="B282" s="11">
        <v>101</v>
      </c>
      <c r="C282" s="52">
        <v>72</v>
      </c>
      <c r="D282" s="47" t="s">
        <v>490</v>
      </c>
      <c r="E282" s="194" t="s">
        <v>491</v>
      </c>
      <c r="F282" s="151">
        <v>1878</v>
      </c>
      <c r="G282" s="154">
        <v>24</v>
      </c>
      <c r="H282" s="154">
        <v>3</v>
      </c>
      <c r="I282" s="154"/>
      <c r="J282" s="147"/>
      <c r="K282" s="147"/>
      <c r="L282" s="35"/>
    </row>
    <row r="283" spans="1:12" x14ac:dyDescent="0.25">
      <c r="A283" s="1">
        <v>280</v>
      </c>
      <c r="B283" s="241">
        <v>48</v>
      </c>
      <c r="C283" s="233">
        <v>73</v>
      </c>
      <c r="D283" s="241" t="s">
        <v>492</v>
      </c>
      <c r="E283" s="235" t="s">
        <v>493</v>
      </c>
      <c r="F283" s="242"/>
      <c r="G283" s="240"/>
      <c r="H283" s="240"/>
      <c r="I283" s="240"/>
      <c r="J283" s="239"/>
      <c r="K283" s="243"/>
      <c r="L283" s="239"/>
    </row>
    <row r="284" spans="1:12" x14ac:dyDescent="0.25">
      <c r="A284" s="1">
        <v>281</v>
      </c>
      <c r="B284" s="260">
        <v>97</v>
      </c>
      <c r="C284" s="233">
        <v>74</v>
      </c>
      <c r="D284" s="248" t="s">
        <v>494</v>
      </c>
      <c r="E284" s="235" t="s">
        <v>495</v>
      </c>
      <c r="F284" s="242"/>
      <c r="G284" s="240"/>
      <c r="H284" s="240"/>
      <c r="I284" s="240" t="s">
        <v>496</v>
      </c>
      <c r="J284" s="239"/>
      <c r="K284" s="239"/>
      <c r="L284" s="239"/>
    </row>
    <row r="285" spans="1:12" x14ac:dyDescent="0.25">
      <c r="A285" s="1">
        <v>282</v>
      </c>
      <c r="B285" s="260">
        <v>102</v>
      </c>
      <c r="C285" s="233"/>
      <c r="D285" s="248" t="s">
        <v>494</v>
      </c>
      <c r="E285" s="235" t="s">
        <v>497</v>
      </c>
      <c r="F285" s="242"/>
      <c r="G285" s="240"/>
      <c r="H285" s="240"/>
      <c r="I285" s="240" t="s">
        <v>496</v>
      </c>
      <c r="J285" s="239"/>
      <c r="K285" s="239"/>
      <c r="L285" s="239"/>
    </row>
    <row r="286" spans="1:12" x14ac:dyDescent="0.25">
      <c r="A286" s="1">
        <v>283</v>
      </c>
      <c r="B286" s="260">
        <v>104</v>
      </c>
      <c r="C286" s="233"/>
      <c r="D286" s="248" t="s">
        <v>494</v>
      </c>
      <c r="E286" s="235" t="s">
        <v>498</v>
      </c>
      <c r="F286" s="242"/>
      <c r="G286" s="240"/>
      <c r="H286" s="240"/>
      <c r="I286" s="240" t="s">
        <v>496</v>
      </c>
      <c r="J286" s="239"/>
      <c r="K286" s="239"/>
      <c r="L286" s="239"/>
    </row>
    <row r="287" spans="1:12" x14ac:dyDescent="0.25">
      <c r="A287" s="1">
        <v>284</v>
      </c>
      <c r="B287" s="260">
        <v>106</v>
      </c>
      <c r="C287" s="233"/>
      <c r="D287" s="248" t="s">
        <v>494</v>
      </c>
      <c r="E287" s="235" t="s">
        <v>499</v>
      </c>
      <c r="F287" s="242"/>
      <c r="G287" s="240"/>
      <c r="H287" s="240"/>
      <c r="I287" s="240" t="s">
        <v>496</v>
      </c>
      <c r="J287" s="239"/>
      <c r="K287" s="239"/>
      <c r="L287" s="239"/>
    </row>
    <row r="288" spans="1:12" x14ac:dyDescent="0.25">
      <c r="A288" s="1">
        <v>285</v>
      </c>
      <c r="B288" s="11">
        <v>54</v>
      </c>
      <c r="C288" s="52">
        <v>75</v>
      </c>
      <c r="D288" s="47" t="s">
        <v>500</v>
      </c>
      <c r="E288" s="194" t="s">
        <v>501</v>
      </c>
      <c r="F288" s="151"/>
      <c r="G288" s="154">
        <v>3</v>
      </c>
      <c r="H288" s="154">
        <v>13</v>
      </c>
      <c r="I288" s="154">
        <v>6</v>
      </c>
      <c r="J288" s="147"/>
      <c r="K288" s="147"/>
      <c r="L288" s="35"/>
    </row>
    <row r="289" spans="1:12" x14ac:dyDescent="0.25">
      <c r="A289" s="1">
        <v>286</v>
      </c>
      <c r="B289" s="28">
        <v>7</v>
      </c>
      <c r="C289" s="52">
        <v>76</v>
      </c>
      <c r="D289" s="47" t="s">
        <v>502</v>
      </c>
      <c r="E289" s="194" t="s">
        <v>503</v>
      </c>
      <c r="F289" s="151"/>
      <c r="G289" s="154"/>
      <c r="H289" s="154">
        <v>8</v>
      </c>
      <c r="I289" s="154"/>
      <c r="J289" s="147"/>
      <c r="K289" s="147"/>
      <c r="L289" s="35"/>
    </row>
    <row r="290" spans="1:12" x14ac:dyDescent="0.25">
      <c r="A290" s="1">
        <v>287</v>
      </c>
      <c r="B290" s="11">
        <v>66</v>
      </c>
      <c r="C290" s="52">
        <v>77</v>
      </c>
      <c r="D290" s="47" t="s">
        <v>504</v>
      </c>
      <c r="E290" s="194" t="s">
        <v>505</v>
      </c>
      <c r="F290" s="151"/>
      <c r="G290" s="154">
        <v>1</v>
      </c>
      <c r="H290" s="154">
        <v>11</v>
      </c>
      <c r="I290" s="154">
        <v>6</v>
      </c>
      <c r="J290" s="147"/>
      <c r="K290" s="147"/>
      <c r="L290" s="35"/>
    </row>
    <row r="291" spans="1:12" x14ac:dyDescent="0.25">
      <c r="A291" s="1">
        <v>288</v>
      </c>
      <c r="B291" s="11">
        <v>67</v>
      </c>
      <c r="C291" s="52"/>
      <c r="D291" s="47" t="s">
        <v>504</v>
      </c>
      <c r="E291" s="194" t="s">
        <v>253</v>
      </c>
      <c r="F291" s="151"/>
      <c r="G291" s="154"/>
      <c r="H291" s="154"/>
      <c r="I291" s="154"/>
      <c r="J291" s="147"/>
      <c r="K291" s="147"/>
      <c r="L291" s="35"/>
    </row>
    <row r="292" spans="1:12" x14ac:dyDescent="0.25">
      <c r="A292" s="1">
        <v>289</v>
      </c>
      <c r="B292" s="28">
        <v>98</v>
      </c>
      <c r="C292" s="52">
        <v>78</v>
      </c>
      <c r="D292" s="47" t="s">
        <v>506</v>
      </c>
      <c r="E292" s="194" t="s">
        <v>507</v>
      </c>
      <c r="F292" s="151"/>
      <c r="G292" s="154">
        <v>10</v>
      </c>
      <c r="H292" s="154">
        <v>10</v>
      </c>
      <c r="I292" s="154"/>
      <c r="J292" s="147"/>
      <c r="K292" s="147"/>
      <c r="L292" s="35"/>
    </row>
    <row r="293" spans="1:12" x14ac:dyDescent="0.25">
      <c r="A293" s="1">
        <v>290</v>
      </c>
      <c r="B293" s="28">
        <v>99</v>
      </c>
      <c r="C293" s="52"/>
      <c r="D293" s="47" t="s">
        <v>506</v>
      </c>
      <c r="E293" s="194" t="s">
        <v>508</v>
      </c>
      <c r="F293" s="151"/>
      <c r="G293" s="154">
        <v>15</v>
      </c>
      <c r="H293" s="154">
        <v>15</v>
      </c>
      <c r="I293" s="154"/>
      <c r="J293" s="147"/>
      <c r="K293" s="147"/>
      <c r="L293" s="35"/>
    </row>
    <row r="294" spans="1:12" x14ac:dyDescent="0.25">
      <c r="A294" s="1">
        <v>291</v>
      </c>
      <c r="B294" s="260">
        <v>92</v>
      </c>
      <c r="C294" s="233">
        <v>79</v>
      </c>
      <c r="D294" s="248" t="s">
        <v>509</v>
      </c>
      <c r="E294" s="235" t="s">
        <v>510</v>
      </c>
      <c r="F294" s="242"/>
      <c r="G294" s="240"/>
      <c r="H294" s="240"/>
      <c r="I294" s="240" t="s">
        <v>496</v>
      </c>
      <c r="J294" s="239"/>
      <c r="K294" s="239"/>
      <c r="L294" s="239"/>
    </row>
    <row r="295" spans="1:12" x14ac:dyDescent="0.25">
      <c r="A295" s="1">
        <v>292</v>
      </c>
      <c r="B295" s="260">
        <v>93</v>
      </c>
      <c r="C295" s="233"/>
      <c r="D295" s="248" t="s">
        <v>509</v>
      </c>
      <c r="E295" s="235" t="s">
        <v>511</v>
      </c>
      <c r="F295" s="242"/>
      <c r="G295" s="240"/>
      <c r="H295" s="240"/>
      <c r="I295" s="240" t="s">
        <v>496</v>
      </c>
      <c r="J295" s="239"/>
      <c r="K295" s="239"/>
      <c r="L295" s="239"/>
    </row>
    <row r="296" spans="1:12" x14ac:dyDescent="0.25">
      <c r="A296" s="1">
        <v>293</v>
      </c>
      <c r="B296" s="260">
        <v>96</v>
      </c>
      <c r="C296" s="233"/>
      <c r="D296" s="248" t="s">
        <v>509</v>
      </c>
      <c r="E296" s="235" t="s">
        <v>512</v>
      </c>
      <c r="F296" s="242"/>
      <c r="G296" s="240"/>
      <c r="H296" s="240"/>
      <c r="I296" s="240" t="s">
        <v>496</v>
      </c>
      <c r="J296" s="239"/>
      <c r="K296" s="239"/>
      <c r="L296" s="239"/>
    </row>
    <row r="297" spans="1:12" x14ac:dyDescent="0.25">
      <c r="A297" s="1">
        <v>294</v>
      </c>
      <c r="B297" s="260">
        <v>98</v>
      </c>
      <c r="C297" s="233"/>
      <c r="D297" s="248" t="s">
        <v>509</v>
      </c>
      <c r="E297" s="235" t="s">
        <v>513</v>
      </c>
      <c r="F297" s="242"/>
      <c r="G297" s="240"/>
      <c r="H297" s="240"/>
      <c r="I297" s="240" t="s">
        <v>496</v>
      </c>
      <c r="J297" s="239"/>
      <c r="K297" s="239"/>
      <c r="L297" s="239"/>
    </row>
    <row r="298" spans="1:12" x14ac:dyDescent="0.25">
      <c r="A298" s="1">
        <v>295</v>
      </c>
      <c r="B298" s="260">
        <v>100</v>
      </c>
      <c r="C298" s="233"/>
      <c r="D298" s="248" t="s">
        <v>509</v>
      </c>
      <c r="E298" s="235" t="s">
        <v>514</v>
      </c>
      <c r="F298" s="242"/>
      <c r="G298" s="240"/>
      <c r="H298" s="240"/>
      <c r="I298" s="240" t="s">
        <v>496</v>
      </c>
      <c r="J298" s="239"/>
      <c r="K298" s="239"/>
      <c r="L298" s="239"/>
    </row>
    <row r="299" spans="1:12" x14ac:dyDescent="0.25">
      <c r="A299" s="1">
        <v>296</v>
      </c>
      <c r="B299" s="260">
        <v>101</v>
      </c>
      <c r="C299" s="233"/>
      <c r="D299" s="248" t="s">
        <v>509</v>
      </c>
      <c r="E299" s="235" t="s">
        <v>515</v>
      </c>
      <c r="F299" s="242"/>
      <c r="G299" s="240"/>
      <c r="H299" s="240"/>
      <c r="I299" s="240" t="s">
        <v>496</v>
      </c>
      <c r="J299" s="239"/>
      <c r="K299" s="239"/>
      <c r="L299" s="239"/>
    </row>
    <row r="300" spans="1:12" x14ac:dyDescent="0.25">
      <c r="A300" s="1">
        <v>297</v>
      </c>
      <c r="B300" s="260">
        <v>103</v>
      </c>
      <c r="C300" s="233"/>
      <c r="D300" s="248" t="s">
        <v>509</v>
      </c>
      <c r="E300" s="235" t="s">
        <v>516</v>
      </c>
      <c r="F300" s="242"/>
      <c r="G300" s="240"/>
      <c r="H300" s="240"/>
      <c r="I300" s="240" t="s">
        <v>496</v>
      </c>
      <c r="J300" s="239"/>
      <c r="K300" s="239"/>
      <c r="L300" s="239"/>
    </row>
    <row r="301" spans="1:12" x14ac:dyDescent="0.25">
      <c r="A301" s="1">
        <v>298</v>
      </c>
      <c r="B301" s="260">
        <v>105</v>
      </c>
      <c r="C301" s="233"/>
      <c r="D301" s="248" t="s">
        <v>509</v>
      </c>
      <c r="E301" s="235" t="s">
        <v>517</v>
      </c>
      <c r="F301" s="242"/>
      <c r="G301" s="240"/>
      <c r="H301" s="240"/>
      <c r="I301" s="240" t="s">
        <v>496</v>
      </c>
      <c r="J301" s="239"/>
      <c r="K301" s="239"/>
      <c r="L301" s="239"/>
    </row>
    <row r="302" spans="1:12" x14ac:dyDescent="0.25">
      <c r="A302" s="1">
        <v>299</v>
      </c>
      <c r="B302" s="260">
        <v>107</v>
      </c>
      <c r="C302" s="233"/>
      <c r="D302" s="248" t="s">
        <v>509</v>
      </c>
      <c r="E302" s="235" t="s">
        <v>518</v>
      </c>
      <c r="F302" s="242"/>
      <c r="G302" s="240"/>
      <c r="H302" s="240"/>
      <c r="I302" s="240" t="s">
        <v>496</v>
      </c>
      <c r="J302" s="239"/>
      <c r="K302" s="239"/>
      <c r="L302" s="239"/>
    </row>
    <row r="303" spans="1:12" x14ac:dyDescent="0.25">
      <c r="A303" s="1">
        <v>300</v>
      </c>
      <c r="B303" s="252" t="s">
        <v>519</v>
      </c>
      <c r="C303" s="233">
        <v>80</v>
      </c>
      <c r="D303" s="252" t="s">
        <v>520</v>
      </c>
      <c r="E303" s="235" t="s">
        <v>521</v>
      </c>
      <c r="F303" s="253"/>
      <c r="G303" s="254"/>
      <c r="H303" s="254"/>
      <c r="I303" s="254"/>
      <c r="J303" s="255"/>
      <c r="K303" s="255"/>
      <c r="L303" s="239"/>
    </row>
    <row r="304" spans="1:12" x14ac:dyDescent="0.25">
      <c r="A304" s="1">
        <v>301</v>
      </c>
      <c r="B304" s="12">
        <v>17</v>
      </c>
      <c r="C304" s="52"/>
      <c r="D304" s="47" t="s">
        <v>522</v>
      </c>
      <c r="E304" s="194" t="s">
        <v>523</v>
      </c>
      <c r="F304" s="151">
        <v>1880</v>
      </c>
      <c r="G304" s="154">
        <v>3</v>
      </c>
      <c r="H304" s="154">
        <v>3</v>
      </c>
      <c r="I304" s="154"/>
      <c r="J304" s="147"/>
      <c r="K304" s="147"/>
      <c r="L304" s="35"/>
    </row>
    <row r="305" spans="1:12" x14ac:dyDescent="0.25">
      <c r="A305" s="1">
        <v>302</v>
      </c>
      <c r="B305" s="241">
        <v>76</v>
      </c>
      <c r="C305" s="233"/>
      <c r="D305" s="241" t="s">
        <v>522</v>
      </c>
      <c r="E305" s="235" t="s">
        <v>524</v>
      </c>
      <c r="F305" s="240"/>
      <c r="G305" s="240"/>
      <c r="H305" s="240"/>
      <c r="I305" s="240"/>
      <c r="J305" s="239"/>
      <c r="K305" s="243"/>
      <c r="L305" s="239"/>
    </row>
    <row r="306" spans="1:12" x14ac:dyDescent="0.25">
      <c r="A306" s="1">
        <v>303</v>
      </c>
      <c r="B306" s="11">
        <v>55</v>
      </c>
      <c r="C306" s="52">
        <v>81</v>
      </c>
      <c r="D306" s="47" t="s">
        <v>525</v>
      </c>
      <c r="E306" s="194" t="s">
        <v>526</v>
      </c>
      <c r="F306" s="151"/>
      <c r="G306" s="154">
        <v>11</v>
      </c>
      <c r="H306" s="154"/>
      <c r="I306" s="154">
        <v>6</v>
      </c>
      <c r="J306" s="147"/>
      <c r="K306" s="147"/>
      <c r="L306" s="35"/>
    </row>
    <row r="307" spans="1:12" x14ac:dyDescent="0.25">
      <c r="A307" s="1">
        <v>304</v>
      </c>
      <c r="B307" s="11">
        <v>56</v>
      </c>
      <c r="C307" s="52"/>
      <c r="D307" s="47" t="s">
        <v>525</v>
      </c>
      <c r="E307" s="194" t="s">
        <v>526</v>
      </c>
      <c r="F307" s="151"/>
      <c r="G307" s="154">
        <v>11</v>
      </c>
      <c r="H307" s="154">
        <v>11</v>
      </c>
      <c r="I307" s="154"/>
      <c r="J307" s="147"/>
      <c r="K307" s="147"/>
      <c r="L307" s="35"/>
    </row>
    <row r="308" spans="1:12" x14ac:dyDescent="0.25">
      <c r="A308" s="1">
        <v>305</v>
      </c>
      <c r="B308" s="11">
        <v>57</v>
      </c>
      <c r="C308" s="52"/>
      <c r="D308" s="47" t="s">
        <v>525</v>
      </c>
      <c r="E308" s="194" t="s">
        <v>527</v>
      </c>
      <c r="F308" s="151"/>
      <c r="G308" s="154">
        <v>56</v>
      </c>
      <c r="H308" s="154">
        <v>14</v>
      </c>
      <c r="I308" s="154"/>
      <c r="J308" s="147"/>
      <c r="K308" s="147"/>
      <c r="L308" s="35"/>
    </row>
    <row r="309" spans="1:12" x14ac:dyDescent="0.25">
      <c r="A309" s="1">
        <v>306</v>
      </c>
      <c r="B309" s="11">
        <v>58</v>
      </c>
      <c r="C309" s="52"/>
      <c r="D309" s="47" t="s">
        <v>525</v>
      </c>
      <c r="E309" s="194" t="s">
        <v>528</v>
      </c>
      <c r="F309" s="151"/>
      <c r="G309" s="154"/>
      <c r="H309" s="154"/>
      <c r="I309" s="154"/>
      <c r="J309" s="147"/>
      <c r="K309" s="147"/>
      <c r="L309" s="35"/>
    </row>
    <row r="310" spans="1:12" x14ac:dyDescent="0.25">
      <c r="A310" s="1">
        <v>307</v>
      </c>
      <c r="B310" s="11">
        <v>59</v>
      </c>
      <c r="C310" s="52"/>
      <c r="D310" s="47" t="s">
        <v>525</v>
      </c>
      <c r="E310" s="194" t="s">
        <v>529</v>
      </c>
      <c r="F310" s="151"/>
      <c r="G310" s="154">
        <v>14</v>
      </c>
      <c r="H310" s="154">
        <v>14</v>
      </c>
      <c r="I310" s="154"/>
      <c r="J310" s="147"/>
      <c r="K310" s="147"/>
      <c r="L310" s="35"/>
    </row>
    <row r="311" spans="1:12" x14ac:dyDescent="0.25">
      <c r="A311" s="1">
        <v>308</v>
      </c>
      <c r="B311" s="11">
        <v>60</v>
      </c>
      <c r="C311" s="52"/>
      <c r="D311" s="47" t="s">
        <v>525</v>
      </c>
      <c r="E311" s="194" t="s">
        <v>530</v>
      </c>
      <c r="F311" s="151">
        <v>1880</v>
      </c>
      <c r="G311" s="154">
        <v>221</v>
      </c>
      <c r="H311" s="154"/>
      <c r="I311" s="154"/>
      <c r="J311" s="147"/>
      <c r="K311" s="147"/>
      <c r="L311" s="35"/>
    </row>
    <row r="312" spans="1:12" x14ac:dyDescent="0.25">
      <c r="A312" s="1">
        <v>309</v>
      </c>
      <c r="B312" s="12">
        <v>18</v>
      </c>
      <c r="C312" s="52"/>
      <c r="D312" s="47" t="s">
        <v>525</v>
      </c>
      <c r="E312" s="194" t="s">
        <v>531</v>
      </c>
      <c r="F312" s="151">
        <v>1880</v>
      </c>
      <c r="G312" s="154">
        <v>2</v>
      </c>
      <c r="H312" s="154">
        <v>5</v>
      </c>
      <c r="I312" s="154"/>
      <c r="J312" s="147"/>
      <c r="K312" s="147"/>
      <c r="L312" s="35"/>
    </row>
    <row r="313" spans="1:12" x14ac:dyDescent="0.25">
      <c r="A313" s="1">
        <v>310</v>
      </c>
      <c r="B313" s="12">
        <v>19</v>
      </c>
      <c r="C313" s="52"/>
      <c r="D313" s="47" t="s">
        <v>525</v>
      </c>
      <c r="E313" s="194" t="s">
        <v>531</v>
      </c>
      <c r="F313" s="151" t="s">
        <v>532</v>
      </c>
      <c r="G313" s="154">
        <v>11</v>
      </c>
      <c r="H313" s="154"/>
      <c r="I313" s="154">
        <v>6</v>
      </c>
      <c r="J313" s="147"/>
      <c r="K313" s="147"/>
      <c r="L313" s="35"/>
    </row>
    <row r="314" spans="1:12" x14ac:dyDescent="0.25">
      <c r="A314" s="1">
        <v>311</v>
      </c>
      <c r="B314" s="11">
        <v>61</v>
      </c>
      <c r="C314" s="52">
        <v>82</v>
      </c>
      <c r="D314" s="47" t="s">
        <v>533</v>
      </c>
      <c r="E314" s="194" t="s">
        <v>534</v>
      </c>
      <c r="F314" s="151">
        <v>1875</v>
      </c>
      <c r="G314" s="154">
        <v>54</v>
      </c>
      <c r="H314" s="154">
        <v>12</v>
      </c>
      <c r="I314" s="154"/>
      <c r="J314" s="147"/>
      <c r="K314" s="147"/>
      <c r="L314" s="35"/>
    </row>
    <row r="315" spans="1:12" x14ac:dyDescent="0.25">
      <c r="A315" s="1">
        <v>312</v>
      </c>
      <c r="B315" s="28">
        <v>100</v>
      </c>
      <c r="C315" s="52">
        <v>83</v>
      </c>
      <c r="D315" s="47" t="s">
        <v>535</v>
      </c>
      <c r="E315" s="194" t="s">
        <v>536</v>
      </c>
      <c r="F315" s="151"/>
      <c r="G315" s="154">
        <v>12</v>
      </c>
      <c r="H315" s="154">
        <v>1</v>
      </c>
      <c r="I315" s="154">
        <v>6</v>
      </c>
      <c r="J315" s="147"/>
      <c r="K315" s="147"/>
      <c r="L315" s="35"/>
    </row>
    <row r="316" spans="1:12" x14ac:dyDescent="0.25">
      <c r="A316" s="1">
        <v>313</v>
      </c>
      <c r="B316" s="28">
        <v>101</v>
      </c>
      <c r="C316" s="52">
        <v>84</v>
      </c>
      <c r="D316" s="47" t="s">
        <v>537</v>
      </c>
      <c r="E316" s="194" t="s">
        <v>538</v>
      </c>
      <c r="F316" s="151"/>
      <c r="G316" s="154">
        <v>2</v>
      </c>
      <c r="H316" s="154">
        <v>2</v>
      </c>
      <c r="I316" s="154"/>
      <c r="J316" s="147"/>
      <c r="K316" s="147"/>
      <c r="L316" s="35"/>
    </row>
    <row r="317" spans="1:12" x14ac:dyDescent="0.25">
      <c r="A317" s="1">
        <v>314</v>
      </c>
      <c r="B317" s="28">
        <v>102</v>
      </c>
      <c r="C317" s="52">
        <v>85</v>
      </c>
      <c r="D317" s="47" t="s">
        <v>539</v>
      </c>
      <c r="E317" s="194" t="s">
        <v>540</v>
      </c>
      <c r="F317" s="151"/>
      <c r="G317" s="154"/>
      <c r="H317" s="154">
        <v>16</v>
      </c>
      <c r="I317" s="154"/>
      <c r="J317" s="147"/>
      <c r="K317" s="147"/>
      <c r="L317" s="35"/>
    </row>
    <row r="318" spans="1:12" x14ac:dyDescent="0.25">
      <c r="A318" s="1">
        <v>315</v>
      </c>
      <c r="B318" s="28">
        <v>103</v>
      </c>
      <c r="C318" s="52">
        <v>87</v>
      </c>
      <c r="D318" s="47" t="s">
        <v>519</v>
      </c>
      <c r="E318" s="194" t="s">
        <v>541</v>
      </c>
      <c r="F318" s="151">
        <v>1875</v>
      </c>
      <c r="G318" s="154">
        <v>1</v>
      </c>
      <c r="H318" s="154">
        <v>11</v>
      </c>
      <c r="I318" s="154">
        <v>6</v>
      </c>
      <c r="J318" s="147"/>
      <c r="K318" s="147"/>
      <c r="L318" s="35"/>
    </row>
    <row r="319" spans="1:12" x14ac:dyDescent="0.25">
      <c r="A319" s="1">
        <v>316</v>
      </c>
      <c r="B319" s="28">
        <v>104</v>
      </c>
      <c r="C319" s="52">
        <v>87</v>
      </c>
      <c r="D319" s="47" t="s">
        <v>542</v>
      </c>
      <c r="E319" s="194" t="s">
        <v>543</v>
      </c>
      <c r="F319" s="151"/>
      <c r="G319" s="154">
        <v>1</v>
      </c>
      <c r="H319" s="154">
        <v>1</v>
      </c>
      <c r="I319" s="154"/>
      <c r="J319" s="147"/>
      <c r="K319" s="147"/>
      <c r="L319" s="35"/>
    </row>
    <row r="320" spans="1:12" x14ac:dyDescent="0.25">
      <c r="A320" s="1">
        <v>317</v>
      </c>
      <c r="B320" s="28">
        <v>105</v>
      </c>
      <c r="C320" s="52"/>
      <c r="D320" s="47" t="s">
        <v>542</v>
      </c>
      <c r="E320" s="194" t="s">
        <v>544</v>
      </c>
      <c r="F320" s="151"/>
      <c r="G320" s="154">
        <v>1</v>
      </c>
      <c r="H320" s="154"/>
      <c r="I320" s="154"/>
      <c r="J320" s="147"/>
      <c r="K320" s="147"/>
      <c r="L320" s="35"/>
    </row>
    <row r="321" spans="1:12" x14ac:dyDescent="0.25">
      <c r="A321" s="1">
        <v>318</v>
      </c>
      <c r="B321" s="11">
        <v>62</v>
      </c>
      <c r="C321" s="52">
        <v>88</v>
      </c>
      <c r="D321" s="47" t="s">
        <v>545</v>
      </c>
      <c r="E321" s="194" t="s">
        <v>546</v>
      </c>
      <c r="F321" s="151"/>
      <c r="G321" s="154">
        <v>10</v>
      </c>
      <c r="H321" s="154">
        <v>10</v>
      </c>
      <c r="I321" s="154"/>
      <c r="J321" s="147"/>
      <c r="K321" s="147"/>
      <c r="L321" s="35"/>
    </row>
    <row r="322" spans="1:12" x14ac:dyDescent="0.25">
      <c r="A322" s="1">
        <v>319</v>
      </c>
      <c r="B322" s="11">
        <v>63</v>
      </c>
      <c r="C322" s="52"/>
      <c r="D322" s="47" t="s">
        <v>545</v>
      </c>
      <c r="E322" s="194" t="s">
        <v>547</v>
      </c>
      <c r="F322" s="151"/>
      <c r="G322" s="154">
        <v>11</v>
      </c>
      <c r="H322" s="154"/>
      <c r="I322" s="154">
        <v>6</v>
      </c>
      <c r="J322" s="147"/>
      <c r="K322" s="147"/>
      <c r="L322" s="35"/>
    </row>
    <row r="323" spans="1:12" x14ac:dyDescent="0.25">
      <c r="A323" s="1">
        <v>320</v>
      </c>
      <c r="B323" s="11">
        <v>64</v>
      </c>
      <c r="C323" s="52">
        <v>89</v>
      </c>
      <c r="D323" s="47" t="s">
        <v>548</v>
      </c>
      <c r="E323" s="194" t="s">
        <v>549</v>
      </c>
      <c r="F323" s="151">
        <v>1879</v>
      </c>
      <c r="G323" s="154">
        <v>42</v>
      </c>
      <c r="H323" s="154"/>
      <c r="I323" s="154"/>
      <c r="J323" s="147"/>
      <c r="K323" s="147"/>
      <c r="L323" s="35"/>
    </row>
    <row r="324" spans="1:12" x14ac:dyDescent="0.25">
      <c r="A324" s="1">
        <v>321</v>
      </c>
      <c r="B324" s="252" t="s">
        <v>550</v>
      </c>
      <c r="C324" s="233">
        <v>90</v>
      </c>
      <c r="D324" s="252" t="s">
        <v>551</v>
      </c>
      <c r="E324" s="235" t="s">
        <v>552</v>
      </c>
      <c r="F324" s="253"/>
      <c r="G324" s="254"/>
      <c r="H324" s="254"/>
      <c r="I324" s="254"/>
      <c r="J324" s="255"/>
      <c r="K324" s="255"/>
      <c r="L324" s="239"/>
    </row>
    <row r="325" spans="1:12" x14ac:dyDescent="0.25">
      <c r="A325" s="1">
        <v>322</v>
      </c>
      <c r="B325" s="11">
        <v>65</v>
      </c>
      <c r="C325" s="52">
        <v>91</v>
      </c>
      <c r="D325" s="47" t="s">
        <v>553</v>
      </c>
      <c r="E325" s="194" t="s">
        <v>554</v>
      </c>
      <c r="F325" s="151"/>
      <c r="G325" s="154">
        <v>4</v>
      </c>
      <c r="H325" s="154">
        <v>14</v>
      </c>
      <c r="I325" s="154">
        <v>6</v>
      </c>
      <c r="J325" s="147"/>
      <c r="K325" s="147"/>
      <c r="L325" s="35"/>
    </row>
    <row r="326" spans="1:12" x14ac:dyDescent="0.25">
      <c r="A326" s="1">
        <v>323</v>
      </c>
      <c r="B326" s="12">
        <v>213</v>
      </c>
      <c r="C326" s="52">
        <v>92</v>
      </c>
      <c r="D326" s="47" t="s">
        <v>555</v>
      </c>
      <c r="E326" s="194" t="s">
        <v>556</v>
      </c>
      <c r="F326" s="151"/>
      <c r="G326" s="154">
        <v>13</v>
      </c>
      <c r="H326" s="154">
        <v>2</v>
      </c>
      <c r="I326" s="154">
        <v>6</v>
      </c>
      <c r="J326" s="147"/>
      <c r="K326" s="147"/>
      <c r="L326" s="35"/>
    </row>
    <row r="327" spans="1:12" x14ac:dyDescent="0.25">
      <c r="A327" s="1">
        <v>324</v>
      </c>
      <c r="B327" s="12">
        <v>134</v>
      </c>
      <c r="C327" s="52">
        <v>93</v>
      </c>
      <c r="D327" s="47" t="s">
        <v>557</v>
      </c>
      <c r="E327" s="194" t="s">
        <v>558</v>
      </c>
      <c r="F327" s="151"/>
      <c r="G327" s="154">
        <v>9</v>
      </c>
      <c r="H327" s="154">
        <v>9</v>
      </c>
      <c r="I327" s="154"/>
      <c r="J327" s="147"/>
      <c r="K327" s="147"/>
      <c r="L327" s="35"/>
    </row>
    <row r="328" spans="1:12" x14ac:dyDescent="0.25">
      <c r="A328" s="1">
        <v>325</v>
      </c>
      <c r="B328" s="11">
        <v>130</v>
      </c>
      <c r="C328" s="52">
        <v>94</v>
      </c>
      <c r="D328" s="47" t="s">
        <v>559</v>
      </c>
      <c r="E328" s="194" t="s">
        <v>560</v>
      </c>
      <c r="F328" s="151">
        <v>1873</v>
      </c>
      <c r="G328" s="154">
        <v>556</v>
      </c>
      <c r="H328" s="154">
        <v>10</v>
      </c>
      <c r="I328" s="154"/>
      <c r="J328" s="147"/>
      <c r="K328" s="147"/>
      <c r="L328" s="35" t="s">
        <v>561</v>
      </c>
    </row>
    <row r="329" spans="1:12" x14ac:dyDescent="0.25">
      <c r="A329" s="1">
        <v>326</v>
      </c>
      <c r="B329" s="11">
        <v>131</v>
      </c>
      <c r="C329" s="52"/>
      <c r="D329" s="47" t="s">
        <v>559</v>
      </c>
      <c r="E329" s="194" t="s">
        <v>562</v>
      </c>
      <c r="F329" s="151">
        <v>1876</v>
      </c>
      <c r="G329" s="154">
        <v>304</v>
      </c>
      <c r="H329" s="154">
        <v>10</v>
      </c>
      <c r="I329" s="154"/>
      <c r="J329" s="147"/>
      <c r="K329" s="147" t="s">
        <v>563</v>
      </c>
      <c r="L329" s="35" t="s">
        <v>564</v>
      </c>
    </row>
    <row r="330" spans="1:12" x14ac:dyDescent="0.25">
      <c r="A330" s="1">
        <v>327</v>
      </c>
      <c r="B330" s="11">
        <v>132</v>
      </c>
      <c r="C330" s="52"/>
      <c r="D330" s="47" t="s">
        <v>559</v>
      </c>
      <c r="E330" s="194" t="s">
        <v>565</v>
      </c>
      <c r="F330" s="151">
        <v>1874</v>
      </c>
      <c r="G330" s="154">
        <v>357</v>
      </c>
      <c r="H330" s="154"/>
      <c r="I330" s="154"/>
      <c r="J330" s="147"/>
      <c r="K330" s="147"/>
      <c r="L330" s="35" t="s">
        <v>564</v>
      </c>
    </row>
    <row r="331" spans="1:12" x14ac:dyDescent="0.25">
      <c r="A331" s="1">
        <v>328</v>
      </c>
      <c r="B331" s="11">
        <v>133</v>
      </c>
      <c r="C331" s="52"/>
      <c r="D331" s="47" t="s">
        <v>559</v>
      </c>
      <c r="E331" s="194" t="s">
        <v>566</v>
      </c>
      <c r="F331" s="151">
        <v>1873</v>
      </c>
      <c r="G331" s="154">
        <v>330</v>
      </c>
      <c r="H331" s="154">
        <v>15</v>
      </c>
      <c r="I331" s="154"/>
      <c r="J331" s="147"/>
      <c r="L331" s="35"/>
    </row>
    <row r="332" spans="1:12" x14ac:dyDescent="0.25">
      <c r="A332" s="1">
        <v>329</v>
      </c>
      <c r="B332" s="11">
        <v>134</v>
      </c>
      <c r="C332" s="52"/>
      <c r="D332" s="47" t="s">
        <v>559</v>
      </c>
      <c r="E332" s="194" t="s">
        <v>567</v>
      </c>
      <c r="F332" s="151">
        <v>1878</v>
      </c>
      <c r="G332" s="154">
        <v>388</v>
      </c>
      <c r="H332" s="154">
        <v>10</v>
      </c>
      <c r="I332" s="154"/>
      <c r="J332" s="147"/>
      <c r="K332" s="147"/>
      <c r="L332" s="35" t="s">
        <v>564</v>
      </c>
    </row>
    <row r="333" spans="1:12" x14ac:dyDescent="0.25">
      <c r="A333" s="1">
        <v>330</v>
      </c>
      <c r="B333" s="11">
        <v>135</v>
      </c>
      <c r="C333" s="52"/>
      <c r="D333" s="47" t="s">
        <v>559</v>
      </c>
      <c r="E333" s="194" t="s">
        <v>568</v>
      </c>
      <c r="F333" s="151">
        <v>1875</v>
      </c>
      <c r="G333" s="154">
        <v>299</v>
      </c>
      <c r="H333" s="154">
        <v>5</v>
      </c>
      <c r="I333" s="154"/>
      <c r="J333" s="147"/>
      <c r="K333" s="147"/>
      <c r="L333" s="35"/>
    </row>
    <row r="334" spans="1:12" x14ac:dyDescent="0.25">
      <c r="A334" s="1">
        <v>331</v>
      </c>
      <c r="B334" s="11">
        <v>136</v>
      </c>
      <c r="C334" s="52"/>
      <c r="D334" s="47" t="s">
        <v>559</v>
      </c>
      <c r="E334" s="194" t="s">
        <v>569</v>
      </c>
      <c r="F334" s="151">
        <v>1880</v>
      </c>
      <c r="G334" s="154">
        <v>65</v>
      </c>
      <c r="H334" s="154">
        <v>5</v>
      </c>
      <c r="I334" s="154"/>
      <c r="J334" s="147"/>
      <c r="K334" s="147"/>
      <c r="L334" s="35"/>
    </row>
    <row r="335" spans="1:12" x14ac:dyDescent="0.25">
      <c r="A335" s="1">
        <v>332</v>
      </c>
      <c r="B335" s="11">
        <v>137</v>
      </c>
      <c r="C335" s="52"/>
      <c r="D335" s="47" t="s">
        <v>559</v>
      </c>
      <c r="E335" s="194" t="s">
        <v>570</v>
      </c>
      <c r="F335" s="151">
        <v>1877</v>
      </c>
      <c r="G335" s="154">
        <v>267</v>
      </c>
      <c r="H335" s="154">
        <v>15</v>
      </c>
      <c r="I335" s="154"/>
      <c r="J335" s="147"/>
      <c r="K335" s="147"/>
      <c r="L335" s="35" t="s">
        <v>571</v>
      </c>
    </row>
    <row r="336" spans="1:12" x14ac:dyDescent="0.25">
      <c r="A336" s="1">
        <v>333</v>
      </c>
      <c r="B336" s="11">
        <v>138</v>
      </c>
      <c r="C336" s="52"/>
      <c r="D336" s="47" t="s">
        <v>559</v>
      </c>
      <c r="E336" s="194" t="s">
        <v>572</v>
      </c>
      <c r="F336" s="157"/>
      <c r="G336" s="154">
        <v>210</v>
      </c>
      <c r="H336" s="154"/>
      <c r="I336" s="154"/>
      <c r="J336" s="147"/>
      <c r="K336" s="147"/>
      <c r="L336" s="35"/>
    </row>
    <row r="337" spans="1:12" x14ac:dyDescent="0.25">
      <c r="A337" s="1">
        <v>334</v>
      </c>
      <c r="B337" s="11">
        <v>139</v>
      </c>
      <c r="C337" s="52"/>
      <c r="D337" s="47" t="s">
        <v>559</v>
      </c>
      <c r="E337" s="194" t="s">
        <v>573</v>
      </c>
      <c r="F337" s="151">
        <v>1872</v>
      </c>
      <c r="G337" s="154">
        <v>89</v>
      </c>
      <c r="H337" s="154">
        <v>5</v>
      </c>
      <c r="I337" s="154"/>
      <c r="J337" s="147"/>
      <c r="K337" s="147" t="s">
        <v>574</v>
      </c>
      <c r="L337" s="35"/>
    </row>
    <row r="338" spans="1:12" x14ac:dyDescent="0.25">
      <c r="A338" s="1">
        <v>335</v>
      </c>
      <c r="B338" s="11">
        <v>140</v>
      </c>
      <c r="C338" s="52"/>
      <c r="D338" s="47" t="s">
        <v>559</v>
      </c>
      <c r="E338" s="194" t="s">
        <v>575</v>
      </c>
      <c r="F338" s="151">
        <v>1874</v>
      </c>
      <c r="G338" s="154">
        <v>420</v>
      </c>
      <c r="H338" s="154"/>
      <c r="I338" s="154"/>
      <c r="J338" s="147"/>
      <c r="K338" s="147"/>
      <c r="L338" s="35"/>
    </row>
    <row r="339" spans="1:12" x14ac:dyDescent="0.25">
      <c r="A339" s="1">
        <v>336</v>
      </c>
      <c r="B339" s="11">
        <v>141</v>
      </c>
      <c r="C339" s="52"/>
      <c r="D339" s="47" t="s">
        <v>559</v>
      </c>
      <c r="E339" s="194" t="s">
        <v>576</v>
      </c>
      <c r="F339" s="157"/>
      <c r="G339" s="154">
        <v>58</v>
      </c>
      <c r="H339" s="154">
        <v>16</v>
      </c>
      <c r="I339" s="154"/>
      <c r="J339" s="147"/>
      <c r="K339" s="147"/>
      <c r="L339" s="35"/>
    </row>
    <row r="340" spans="1:12" x14ac:dyDescent="0.25">
      <c r="A340" s="1">
        <v>337</v>
      </c>
      <c r="B340" s="11">
        <v>142</v>
      </c>
      <c r="C340" s="52"/>
      <c r="D340" s="47" t="s">
        <v>559</v>
      </c>
      <c r="E340" s="194" t="s">
        <v>577</v>
      </c>
      <c r="F340" s="151"/>
      <c r="G340" s="154">
        <v>42</v>
      </c>
      <c r="H340" s="154"/>
      <c r="I340" s="154"/>
      <c r="J340" s="147"/>
      <c r="K340" s="147"/>
      <c r="L340" s="35"/>
    </row>
    <row r="341" spans="1:12" x14ac:dyDescent="0.25">
      <c r="A341" s="1">
        <v>338</v>
      </c>
      <c r="B341" s="11">
        <v>143</v>
      </c>
      <c r="C341" s="52"/>
      <c r="D341" s="47" t="s">
        <v>559</v>
      </c>
      <c r="E341" s="194" t="s">
        <v>578</v>
      </c>
      <c r="F341" s="151">
        <v>1876</v>
      </c>
      <c r="G341" s="154">
        <v>21</v>
      </c>
      <c r="H341" s="154"/>
      <c r="I341" s="154"/>
      <c r="J341" s="147"/>
      <c r="K341" s="147"/>
      <c r="L341" s="35"/>
    </row>
    <row r="342" spans="1:12" x14ac:dyDescent="0.25">
      <c r="A342" s="1">
        <v>339</v>
      </c>
      <c r="B342" s="11">
        <v>144</v>
      </c>
      <c r="C342" s="52"/>
      <c r="D342" s="47" t="s">
        <v>559</v>
      </c>
      <c r="E342" s="194" t="s">
        <v>579</v>
      </c>
      <c r="F342" s="151"/>
      <c r="G342" s="154">
        <v>5</v>
      </c>
      <c r="H342" s="154">
        <v>15</v>
      </c>
      <c r="I342" s="154">
        <v>6</v>
      </c>
      <c r="J342" s="147"/>
      <c r="K342" s="147"/>
      <c r="L342" s="35"/>
    </row>
    <row r="343" spans="1:12" x14ac:dyDescent="0.25">
      <c r="A343" s="1">
        <v>340</v>
      </c>
      <c r="B343" s="11">
        <v>145</v>
      </c>
      <c r="C343" s="52"/>
      <c r="D343" s="47" t="s">
        <v>559</v>
      </c>
      <c r="E343" s="194" t="s">
        <v>580</v>
      </c>
      <c r="F343" s="151"/>
      <c r="G343" s="154">
        <v>2</v>
      </c>
      <c r="H343" s="154">
        <v>12</v>
      </c>
      <c r="I343" s="154">
        <v>6</v>
      </c>
      <c r="J343" s="147"/>
      <c r="K343" s="147"/>
      <c r="L343" s="35"/>
    </row>
    <row r="344" spans="1:12" x14ac:dyDescent="0.25">
      <c r="A344" s="1">
        <v>341</v>
      </c>
      <c r="B344" s="12" t="s">
        <v>581</v>
      </c>
      <c r="C344" s="52"/>
      <c r="D344" s="47" t="s">
        <v>559</v>
      </c>
      <c r="E344" s="194" t="s">
        <v>582</v>
      </c>
      <c r="F344" s="151">
        <v>1874</v>
      </c>
      <c r="G344" s="154">
        <v>49</v>
      </c>
      <c r="H344" s="154">
        <v>7</v>
      </c>
      <c r="I344" s="154"/>
      <c r="J344" s="147"/>
      <c r="K344" s="147" t="s">
        <v>583</v>
      </c>
      <c r="L344" s="35"/>
    </row>
    <row r="345" spans="1:12" x14ac:dyDescent="0.25">
      <c r="A345" s="1">
        <v>342</v>
      </c>
      <c r="B345" s="261">
        <v>148</v>
      </c>
      <c r="C345" s="233"/>
      <c r="D345" s="261" t="s">
        <v>559</v>
      </c>
      <c r="E345" s="235" t="s">
        <v>584</v>
      </c>
      <c r="F345" s="262" t="s">
        <v>154</v>
      </c>
      <c r="G345" s="263"/>
      <c r="H345" s="263"/>
      <c r="I345" s="263"/>
      <c r="J345" s="264"/>
      <c r="K345" s="264"/>
      <c r="L345" s="239"/>
    </row>
    <row r="346" spans="1:12" x14ac:dyDescent="0.25">
      <c r="A346" s="1">
        <v>343</v>
      </c>
      <c r="B346" s="241"/>
      <c r="C346" s="233"/>
      <c r="D346" s="231" t="s">
        <v>559</v>
      </c>
      <c r="E346" s="235" t="s">
        <v>585</v>
      </c>
      <c r="F346" s="242">
        <v>1880</v>
      </c>
      <c r="G346" s="240"/>
      <c r="H346" s="240"/>
      <c r="I346" s="240"/>
      <c r="J346" s="239"/>
      <c r="K346" s="239"/>
      <c r="L346" s="239" t="s">
        <v>564</v>
      </c>
    </row>
    <row r="347" spans="1:12" x14ac:dyDescent="0.25">
      <c r="A347" s="1">
        <v>344</v>
      </c>
      <c r="B347" s="244">
        <v>157</v>
      </c>
      <c r="C347" s="233"/>
      <c r="D347" s="245" t="s">
        <v>559</v>
      </c>
      <c r="E347" s="235" t="s">
        <v>586</v>
      </c>
      <c r="F347" s="246"/>
      <c r="G347" s="246"/>
      <c r="H347" s="246"/>
      <c r="I347" s="246"/>
      <c r="J347" s="247"/>
      <c r="K347" s="247"/>
      <c r="L347" s="239"/>
    </row>
    <row r="348" spans="1:12" x14ac:dyDescent="0.25">
      <c r="A348" s="1">
        <v>345</v>
      </c>
      <c r="B348" s="11">
        <v>68</v>
      </c>
      <c r="C348" s="52">
        <v>95</v>
      </c>
      <c r="D348" s="47" t="s">
        <v>587</v>
      </c>
      <c r="E348" s="194" t="s">
        <v>588</v>
      </c>
      <c r="F348" s="151">
        <v>1874</v>
      </c>
      <c r="G348" s="154">
        <v>19</v>
      </c>
      <c r="H348" s="154">
        <v>19</v>
      </c>
      <c r="I348" s="154"/>
      <c r="J348" s="147"/>
      <c r="K348" s="147"/>
      <c r="L348" s="35"/>
    </row>
    <row r="349" spans="1:12" x14ac:dyDescent="0.25">
      <c r="A349" s="1">
        <v>346</v>
      </c>
      <c r="B349" s="11">
        <v>69</v>
      </c>
      <c r="C349" s="52"/>
      <c r="D349" s="47" t="s">
        <v>587</v>
      </c>
      <c r="E349" s="194" t="s">
        <v>589</v>
      </c>
      <c r="F349" s="151">
        <v>1872</v>
      </c>
      <c r="G349" s="154">
        <v>31</v>
      </c>
      <c r="H349" s="154">
        <v>10</v>
      </c>
      <c r="I349" s="154"/>
      <c r="J349" s="147"/>
      <c r="K349" s="147"/>
      <c r="L349" s="35"/>
    </row>
    <row r="350" spans="1:12" x14ac:dyDescent="0.25">
      <c r="A350" s="1">
        <v>347</v>
      </c>
      <c r="B350" s="241">
        <v>35</v>
      </c>
      <c r="C350" s="233"/>
      <c r="D350" s="241" t="s">
        <v>587</v>
      </c>
      <c r="E350" s="235" t="s">
        <v>590</v>
      </c>
      <c r="F350" s="242"/>
      <c r="G350" s="240"/>
      <c r="H350" s="240"/>
      <c r="I350" s="240"/>
      <c r="J350" s="239"/>
      <c r="K350" s="243"/>
      <c r="L350" s="239"/>
    </row>
    <row r="351" spans="1:12" x14ac:dyDescent="0.25">
      <c r="A351" s="1">
        <v>348</v>
      </c>
      <c r="B351" s="11">
        <v>127</v>
      </c>
      <c r="C351" s="52">
        <v>96</v>
      </c>
      <c r="D351" s="47" t="s">
        <v>591</v>
      </c>
      <c r="E351" s="194" t="s">
        <v>592</v>
      </c>
      <c r="F351" s="151">
        <v>1877</v>
      </c>
      <c r="G351" s="154">
        <v>504</v>
      </c>
      <c r="H351" s="154"/>
      <c r="I351" s="154"/>
      <c r="J351" s="147"/>
      <c r="K351" s="147" t="s">
        <v>593</v>
      </c>
      <c r="L351" s="35"/>
    </row>
    <row r="352" spans="1:12" x14ac:dyDescent="0.25">
      <c r="A352" s="1">
        <v>349</v>
      </c>
      <c r="B352" s="261">
        <v>153</v>
      </c>
      <c r="C352" s="233">
        <v>97</v>
      </c>
      <c r="D352" s="261" t="s">
        <v>594</v>
      </c>
      <c r="E352" s="235" t="s">
        <v>595</v>
      </c>
      <c r="F352" s="262"/>
      <c r="G352" s="263"/>
      <c r="H352" s="263"/>
      <c r="I352" s="263"/>
      <c r="J352" s="264"/>
      <c r="K352" s="264"/>
      <c r="L352" s="239"/>
    </row>
    <row r="353" spans="1:12" x14ac:dyDescent="0.25">
      <c r="A353" s="1">
        <v>350</v>
      </c>
      <c r="B353" s="28">
        <v>106</v>
      </c>
      <c r="C353" s="52">
        <v>98</v>
      </c>
      <c r="D353" s="47" t="s">
        <v>596</v>
      </c>
      <c r="E353" s="194" t="s">
        <v>332</v>
      </c>
      <c r="F353" s="151"/>
      <c r="G353" s="154">
        <v>16</v>
      </c>
      <c r="H353" s="154">
        <v>16</v>
      </c>
      <c r="I353" s="154"/>
      <c r="J353" s="147"/>
      <c r="K353" s="147"/>
      <c r="L353" s="35"/>
    </row>
    <row r="354" spans="1:12" x14ac:dyDescent="0.25">
      <c r="A354" s="1">
        <v>351</v>
      </c>
      <c r="B354" s="11">
        <v>41</v>
      </c>
      <c r="C354" s="52">
        <v>99</v>
      </c>
      <c r="D354" s="47" t="s">
        <v>597</v>
      </c>
      <c r="E354" s="194" t="s">
        <v>598</v>
      </c>
      <c r="F354" s="151"/>
      <c r="G354" s="154">
        <v>173</v>
      </c>
      <c r="H354" s="154">
        <v>15</v>
      </c>
      <c r="I354" s="154"/>
      <c r="J354" s="147"/>
      <c r="K354" s="147"/>
      <c r="L354" s="35" t="s">
        <v>183</v>
      </c>
    </row>
    <row r="355" spans="1:12" x14ac:dyDescent="0.25">
      <c r="A355" s="1">
        <v>352</v>
      </c>
      <c r="B355" s="11">
        <v>42</v>
      </c>
      <c r="C355" s="52"/>
      <c r="D355" s="47" t="s">
        <v>597</v>
      </c>
      <c r="E355" s="194" t="s">
        <v>599</v>
      </c>
      <c r="F355" s="151"/>
      <c r="G355" s="154">
        <v>120</v>
      </c>
      <c r="H355" s="154">
        <v>15</v>
      </c>
      <c r="I355" s="154"/>
      <c r="J355" s="147"/>
      <c r="K355" s="147"/>
      <c r="L355" s="35" t="s">
        <v>183</v>
      </c>
    </row>
    <row r="356" spans="1:12" x14ac:dyDescent="0.25">
      <c r="A356" s="1">
        <v>353</v>
      </c>
      <c r="B356" s="11">
        <v>43</v>
      </c>
      <c r="C356" s="52"/>
      <c r="D356" s="47" t="s">
        <v>597</v>
      </c>
      <c r="E356" s="194" t="s">
        <v>600</v>
      </c>
      <c r="F356" s="151">
        <v>1872</v>
      </c>
      <c r="G356" s="154">
        <v>267</v>
      </c>
      <c r="H356" s="154">
        <v>15</v>
      </c>
      <c r="I356" s="154"/>
      <c r="J356" s="147"/>
      <c r="K356" s="147"/>
      <c r="L356" s="35" t="s">
        <v>183</v>
      </c>
    </row>
    <row r="357" spans="1:12" x14ac:dyDescent="0.25">
      <c r="A357" s="1">
        <v>354</v>
      </c>
      <c r="B357" s="28">
        <v>108</v>
      </c>
      <c r="C357" s="52">
        <v>100</v>
      </c>
      <c r="D357" s="47" t="s">
        <v>601</v>
      </c>
      <c r="E357" s="194" t="s">
        <v>602</v>
      </c>
      <c r="F357" s="151"/>
      <c r="G357" s="154">
        <v>2</v>
      </c>
      <c r="H357" s="154">
        <v>12</v>
      </c>
      <c r="I357" s="154">
        <v>6</v>
      </c>
      <c r="J357" s="147"/>
      <c r="K357" s="147"/>
      <c r="L357" s="35"/>
    </row>
    <row r="358" spans="1:12" x14ac:dyDescent="0.25">
      <c r="A358" s="1">
        <v>355</v>
      </c>
      <c r="B358" s="28">
        <v>109</v>
      </c>
      <c r="C358" s="52"/>
      <c r="D358" s="47" t="s">
        <v>601</v>
      </c>
      <c r="E358" s="194" t="s">
        <v>603</v>
      </c>
      <c r="F358" s="151"/>
      <c r="G358" s="154">
        <v>7</v>
      </c>
      <c r="H358" s="154">
        <v>7</v>
      </c>
      <c r="I358" s="154"/>
      <c r="J358" s="147"/>
      <c r="K358" s="147"/>
      <c r="L358" s="35"/>
    </row>
    <row r="359" spans="1:12" x14ac:dyDescent="0.25">
      <c r="A359" s="1">
        <v>356</v>
      </c>
      <c r="B359" s="28">
        <v>107</v>
      </c>
      <c r="C359" s="52"/>
      <c r="D359" s="47" t="s">
        <v>604</v>
      </c>
      <c r="E359" s="194" t="s">
        <v>605</v>
      </c>
      <c r="F359" s="151"/>
      <c r="G359" s="154">
        <v>3</v>
      </c>
      <c r="H359" s="154">
        <v>3</v>
      </c>
      <c r="I359" s="154"/>
      <c r="J359" s="147"/>
      <c r="K359" s="147"/>
      <c r="L359" s="35"/>
    </row>
    <row r="360" spans="1:12" x14ac:dyDescent="0.25">
      <c r="A360" s="1">
        <v>357</v>
      </c>
      <c r="B360" s="12">
        <v>265</v>
      </c>
      <c r="C360" s="52">
        <v>101</v>
      </c>
      <c r="D360" s="47" t="s">
        <v>606</v>
      </c>
      <c r="E360" s="194" t="s">
        <v>607</v>
      </c>
      <c r="F360" s="151">
        <v>1874</v>
      </c>
      <c r="G360" s="154">
        <v>45</v>
      </c>
      <c r="H360" s="154">
        <v>3</v>
      </c>
      <c r="I360" s="154"/>
      <c r="J360" s="147"/>
      <c r="K360" s="147"/>
      <c r="L360" s="35"/>
    </row>
    <row r="361" spans="1:12" x14ac:dyDescent="0.25">
      <c r="A361" s="1">
        <v>358</v>
      </c>
      <c r="B361" s="241">
        <v>22</v>
      </c>
      <c r="C361" s="233"/>
      <c r="D361" s="241" t="s">
        <v>608</v>
      </c>
      <c r="E361" s="235" t="s">
        <v>609</v>
      </c>
      <c r="F361" s="242"/>
      <c r="G361" s="240"/>
      <c r="H361" s="240"/>
      <c r="I361" s="240"/>
      <c r="J361" s="239"/>
      <c r="K361" s="243"/>
      <c r="L361" s="239"/>
    </row>
    <row r="362" spans="1:12" x14ac:dyDescent="0.25">
      <c r="A362" s="1">
        <v>359</v>
      </c>
      <c r="B362" s="241">
        <v>33</v>
      </c>
      <c r="C362" s="233">
        <v>102</v>
      </c>
      <c r="D362" s="241" t="s">
        <v>610</v>
      </c>
      <c r="E362" s="235" t="s">
        <v>611</v>
      </c>
      <c r="F362" s="242"/>
      <c r="G362" s="240"/>
      <c r="H362" s="240"/>
      <c r="I362" s="240"/>
      <c r="J362" s="239"/>
      <c r="K362" s="243"/>
      <c r="L362" s="239"/>
    </row>
    <row r="363" spans="1:12" x14ac:dyDescent="0.25">
      <c r="A363" s="1">
        <v>360</v>
      </c>
      <c r="B363" s="12">
        <v>214</v>
      </c>
      <c r="C363" s="52">
        <v>103</v>
      </c>
      <c r="D363" s="47" t="s">
        <v>612</v>
      </c>
      <c r="E363" s="194" t="s">
        <v>613</v>
      </c>
      <c r="F363" s="151"/>
      <c r="G363" s="154">
        <v>11</v>
      </c>
      <c r="H363" s="154">
        <v>11</v>
      </c>
      <c r="I363" s="154"/>
      <c r="J363" s="147"/>
      <c r="K363" s="147"/>
      <c r="L363" s="35"/>
    </row>
    <row r="364" spans="1:12" x14ac:dyDescent="0.25">
      <c r="A364" s="1">
        <v>361</v>
      </c>
      <c r="B364" s="12" t="s">
        <v>614</v>
      </c>
      <c r="C364" s="52"/>
      <c r="D364" s="47" t="s">
        <v>612</v>
      </c>
      <c r="E364" s="194" t="s">
        <v>615</v>
      </c>
      <c r="F364" s="151"/>
      <c r="G364" s="154">
        <v>5</v>
      </c>
      <c r="H364" s="154">
        <v>15</v>
      </c>
      <c r="I364" s="154">
        <v>6</v>
      </c>
      <c r="J364" s="147"/>
      <c r="K364" s="147"/>
      <c r="L364" s="35"/>
    </row>
    <row r="365" spans="1:12" x14ac:dyDescent="0.25">
      <c r="A365" s="1">
        <v>362</v>
      </c>
      <c r="B365" s="12" t="s">
        <v>616</v>
      </c>
      <c r="C365" s="52"/>
      <c r="D365" s="47" t="s">
        <v>617</v>
      </c>
      <c r="E365" s="194" t="s">
        <v>618</v>
      </c>
      <c r="F365" s="151"/>
      <c r="G365" s="154">
        <v>10</v>
      </c>
      <c r="H365" s="154">
        <v>10</v>
      </c>
      <c r="I365" s="154"/>
      <c r="J365" s="147"/>
      <c r="K365" s="147"/>
      <c r="L365" s="35"/>
    </row>
    <row r="366" spans="1:12" x14ac:dyDescent="0.25">
      <c r="A366" s="1">
        <v>363</v>
      </c>
      <c r="B366" s="28">
        <v>110</v>
      </c>
      <c r="C366" s="52">
        <v>104</v>
      </c>
      <c r="D366" s="47" t="s">
        <v>619</v>
      </c>
      <c r="E366" s="194" t="s">
        <v>620</v>
      </c>
      <c r="F366" s="151"/>
      <c r="G366" s="154">
        <v>5</v>
      </c>
      <c r="H366" s="154">
        <v>10</v>
      </c>
      <c r="I366" s="154"/>
      <c r="J366" s="147"/>
      <c r="K366" s="147"/>
      <c r="L366" s="35"/>
    </row>
    <row r="367" spans="1:12" ht="15" customHeight="1" x14ac:dyDescent="0.25">
      <c r="A367" s="1">
        <v>364</v>
      </c>
      <c r="B367" s="12">
        <v>215</v>
      </c>
      <c r="C367" s="52">
        <v>105</v>
      </c>
      <c r="D367" s="47" t="s">
        <v>621</v>
      </c>
      <c r="E367" s="194" t="s">
        <v>622</v>
      </c>
      <c r="F367" s="151"/>
      <c r="G367" s="154">
        <v>14</v>
      </c>
      <c r="H367" s="154">
        <v>14</v>
      </c>
      <c r="I367" s="154"/>
      <c r="J367" s="147"/>
      <c r="L367" s="35"/>
    </row>
    <row r="368" spans="1:12" x14ac:dyDescent="0.25">
      <c r="A368" s="1">
        <v>365</v>
      </c>
      <c r="B368" s="28">
        <v>111</v>
      </c>
      <c r="C368" s="52">
        <v>106</v>
      </c>
      <c r="D368" s="47" t="s">
        <v>623</v>
      </c>
      <c r="E368" s="194" t="s">
        <v>624</v>
      </c>
      <c r="F368" s="151"/>
      <c r="G368" s="154">
        <v>6</v>
      </c>
      <c r="H368" s="154">
        <v>6</v>
      </c>
      <c r="I368" s="154"/>
      <c r="J368" s="147"/>
      <c r="K368" s="147"/>
      <c r="L368" s="35"/>
    </row>
    <row r="369" spans="1:12" x14ac:dyDescent="0.25">
      <c r="A369" s="1">
        <v>366</v>
      </c>
      <c r="B369" s="28">
        <v>38</v>
      </c>
      <c r="C369" s="52">
        <v>107</v>
      </c>
      <c r="D369" s="47" t="s">
        <v>625</v>
      </c>
      <c r="E369" s="194" t="s">
        <v>626</v>
      </c>
      <c r="F369" s="151"/>
      <c r="G369" s="154">
        <v>21</v>
      </c>
      <c r="H369" s="154"/>
      <c r="I369" s="154"/>
      <c r="J369" s="147"/>
      <c r="K369" s="147"/>
      <c r="L369" s="35"/>
    </row>
    <row r="370" spans="1:12" x14ac:dyDescent="0.25">
      <c r="A370" s="1">
        <v>367</v>
      </c>
      <c r="B370" s="241">
        <v>17</v>
      </c>
      <c r="C370" s="233">
        <v>108</v>
      </c>
      <c r="D370" s="241" t="s">
        <v>627</v>
      </c>
      <c r="E370" s="235" t="s">
        <v>628</v>
      </c>
      <c r="F370" s="242"/>
      <c r="G370" s="240"/>
      <c r="H370" s="240"/>
      <c r="I370" s="240"/>
      <c r="J370" s="239"/>
      <c r="K370" s="243"/>
      <c r="L370" s="239"/>
    </row>
    <row r="371" spans="1:12" x14ac:dyDescent="0.25">
      <c r="A371" s="1">
        <v>368</v>
      </c>
      <c r="B371" s="11">
        <v>9</v>
      </c>
      <c r="C371" s="52">
        <v>109</v>
      </c>
      <c r="D371" s="47" t="s">
        <v>629</v>
      </c>
      <c r="E371" s="194" t="s">
        <v>630</v>
      </c>
      <c r="F371" s="151">
        <v>1874</v>
      </c>
      <c r="G371" s="154">
        <v>11</v>
      </c>
      <c r="H371" s="154">
        <v>11</v>
      </c>
      <c r="I371" s="154"/>
      <c r="J371" s="147"/>
      <c r="K371" s="147"/>
      <c r="L371" s="35"/>
    </row>
    <row r="372" spans="1:12" x14ac:dyDescent="0.25">
      <c r="A372" s="1">
        <v>369</v>
      </c>
      <c r="B372" s="28">
        <v>2</v>
      </c>
      <c r="C372" s="52">
        <v>110</v>
      </c>
      <c r="D372" s="8" t="s">
        <v>631</v>
      </c>
      <c r="E372" s="194" t="s">
        <v>632</v>
      </c>
      <c r="F372" s="1"/>
      <c r="G372" s="154">
        <v>1</v>
      </c>
      <c r="H372" s="154">
        <v>6</v>
      </c>
      <c r="I372" s="154"/>
      <c r="J372" s="147"/>
      <c r="K372" s="147"/>
      <c r="L372" s="35"/>
    </row>
    <row r="373" spans="1:12" x14ac:dyDescent="0.25">
      <c r="A373" s="1">
        <v>370</v>
      </c>
      <c r="B373" s="241">
        <v>15</v>
      </c>
      <c r="C373" s="233">
        <v>111</v>
      </c>
      <c r="D373" s="241" t="s">
        <v>633</v>
      </c>
      <c r="E373" s="235" t="s">
        <v>634</v>
      </c>
      <c r="F373" s="242"/>
      <c r="G373" s="240"/>
      <c r="H373" s="240"/>
      <c r="I373" s="240"/>
      <c r="J373" s="239"/>
      <c r="K373" s="243"/>
      <c r="L373" s="239" t="s">
        <v>635</v>
      </c>
    </row>
    <row r="374" spans="1:12" x14ac:dyDescent="0.25">
      <c r="A374" s="1">
        <v>371</v>
      </c>
      <c r="B374" s="241">
        <v>80</v>
      </c>
      <c r="C374" s="233"/>
      <c r="D374" s="241" t="s">
        <v>633</v>
      </c>
      <c r="E374" s="235" t="s">
        <v>636</v>
      </c>
      <c r="F374" s="242"/>
      <c r="G374" s="240"/>
      <c r="H374" s="240"/>
      <c r="I374" s="240"/>
      <c r="J374" s="239"/>
      <c r="K374" s="243"/>
      <c r="L374" s="239" t="s">
        <v>635</v>
      </c>
    </row>
    <row r="375" spans="1:12" x14ac:dyDescent="0.25">
      <c r="A375" s="1">
        <v>372</v>
      </c>
      <c r="B375" s="12">
        <v>20</v>
      </c>
      <c r="C375" s="52">
        <v>112</v>
      </c>
      <c r="D375" s="47" t="s">
        <v>637</v>
      </c>
      <c r="E375" s="194" t="s">
        <v>638</v>
      </c>
      <c r="F375" s="151"/>
      <c r="G375" s="154">
        <v>3</v>
      </c>
      <c r="H375" s="154">
        <v>3</v>
      </c>
      <c r="I375" s="154"/>
      <c r="J375" s="147"/>
      <c r="K375" s="147"/>
      <c r="L375" s="35"/>
    </row>
    <row r="376" spans="1:12" x14ac:dyDescent="0.25">
      <c r="A376" s="1">
        <v>373</v>
      </c>
      <c r="B376" s="12">
        <v>21</v>
      </c>
      <c r="C376" s="52"/>
      <c r="D376" s="47" t="s">
        <v>637</v>
      </c>
      <c r="E376" s="194" t="s">
        <v>639</v>
      </c>
      <c r="F376" s="151"/>
      <c r="G376" s="154">
        <v>2</v>
      </c>
      <c r="H376" s="154">
        <v>5</v>
      </c>
      <c r="I376" s="154"/>
      <c r="J376" s="147"/>
      <c r="K376" s="147"/>
      <c r="L376" s="35"/>
    </row>
    <row r="377" spans="1:12" x14ac:dyDescent="0.25">
      <c r="A377" s="1">
        <v>374</v>
      </c>
      <c r="B377" s="12">
        <v>22</v>
      </c>
      <c r="C377" s="52"/>
      <c r="D377" s="47" t="s">
        <v>637</v>
      </c>
      <c r="E377" s="194" t="s">
        <v>640</v>
      </c>
      <c r="F377" s="151"/>
      <c r="G377" s="154">
        <v>2</v>
      </c>
      <c r="H377" s="154">
        <v>12</v>
      </c>
      <c r="I377" s="154">
        <v>6</v>
      </c>
      <c r="J377" s="147"/>
      <c r="K377" s="147"/>
      <c r="L377" s="35"/>
    </row>
    <row r="378" spans="1:12" x14ac:dyDescent="0.25">
      <c r="A378" s="1">
        <v>375</v>
      </c>
      <c r="B378" s="12">
        <v>23</v>
      </c>
      <c r="C378" s="52"/>
      <c r="D378" s="47" t="s">
        <v>637</v>
      </c>
      <c r="E378" s="194" t="s">
        <v>641</v>
      </c>
      <c r="F378" s="151"/>
      <c r="G378" s="154">
        <v>2</v>
      </c>
      <c r="H378" s="154">
        <v>2</v>
      </c>
      <c r="I378" s="154"/>
      <c r="J378" s="147"/>
      <c r="K378" s="147"/>
      <c r="L378" s="35"/>
    </row>
    <row r="379" spans="1:12" x14ac:dyDescent="0.25">
      <c r="A379" s="1">
        <v>376</v>
      </c>
      <c r="B379" s="12">
        <v>24</v>
      </c>
      <c r="C379" s="52"/>
      <c r="D379" s="47" t="s">
        <v>637</v>
      </c>
      <c r="E379" s="194" t="s">
        <v>642</v>
      </c>
      <c r="F379" s="151"/>
      <c r="G379" s="154">
        <v>1</v>
      </c>
      <c r="H379" s="154">
        <v>1</v>
      </c>
      <c r="I379" s="154"/>
      <c r="J379" s="147"/>
      <c r="K379" s="147"/>
      <c r="L379" s="35"/>
    </row>
    <row r="380" spans="1:12" x14ac:dyDescent="0.25">
      <c r="A380" s="1">
        <v>377</v>
      </c>
      <c r="B380" s="12">
        <v>25</v>
      </c>
      <c r="C380" s="52"/>
      <c r="D380" s="47" t="s">
        <v>637</v>
      </c>
      <c r="E380" s="194" t="s">
        <v>643</v>
      </c>
      <c r="F380" s="151"/>
      <c r="G380" s="154">
        <v>3</v>
      </c>
      <c r="H380" s="154">
        <v>10</v>
      </c>
      <c r="I380" s="154"/>
      <c r="J380" s="147"/>
      <c r="K380" s="147"/>
      <c r="L380" s="35"/>
    </row>
    <row r="381" spans="1:12" x14ac:dyDescent="0.25">
      <c r="A381" s="1">
        <v>378</v>
      </c>
      <c r="B381" s="12">
        <v>26</v>
      </c>
      <c r="C381" s="52"/>
      <c r="D381" s="47" t="s">
        <v>637</v>
      </c>
      <c r="E381" s="194" t="s">
        <v>644</v>
      </c>
      <c r="F381" s="151"/>
      <c r="G381" s="154">
        <v>2</v>
      </c>
      <c r="H381" s="154">
        <v>2</v>
      </c>
      <c r="I381" s="154"/>
      <c r="J381" s="147"/>
      <c r="K381" s="147"/>
      <c r="L381" s="35"/>
    </row>
    <row r="382" spans="1:12" x14ac:dyDescent="0.25">
      <c r="A382" s="1">
        <v>379</v>
      </c>
      <c r="B382" s="12">
        <v>27</v>
      </c>
      <c r="C382" s="52"/>
      <c r="D382" s="47" t="s">
        <v>637</v>
      </c>
      <c r="E382" s="194" t="s">
        <v>645</v>
      </c>
      <c r="F382" s="151"/>
      <c r="G382" s="154">
        <v>4</v>
      </c>
      <c r="H382" s="154">
        <v>4</v>
      </c>
      <c r="I382" s="154"/>
      <c r="J382" s="147" t="s">
        <v>124</v>
      </c>
      <c r="K382" s="147"/>
      <c r="L382" s="35"/>
    </row>
    <row r="383" spans="1:12" x14ac:dyDescent="0.25">
      <c r="A383" s="1">
        <v>380</v>
      </c>
      <c r="B383" s="12">
        <v>28</v>
      </c>
      <c r="C383" s="52"/>
      <c r="D383" s="47" t="s">
        <v>637</v>
      </c>
      <c r="E383" s="194" t="s">
        <v>646</v>
      </c>
      <c r="F383" s="151"/>
      <c r="G383" s="154">
        <v>2</v>
      </c>
      <c r="H383" s="154">
        <v>12</v>
      </c>
      <c r="I383" s="154">
        <v>6</v>
      </c>
      <c r="J383" s="147" t="s">
        <v>124</v>
      </c>
      <c r="K383" s="147"/>
      <c r="L383" s="35"/>
    </row>
    <row r="384" spans="1:12" x14ac:dyDescent="0.25">
      <c r="A384" s="1">
        <v>381</v>
      </c>
      <c r="B384" s="12">
        <v>29</v>
      </c>
      <c r="C384" s="52"/>
      <c r="D384" s="47" t="s">
        <v>637</v>
      </c>
      <c r="E384" s="194" t="s">
        <v>647</v>
      </c>
      <c r="F384" s="151"/>
      <c r="G384" s="154">
        <v>2</v>
      </c>
      <c r="H384" s="154">
        <v>2</v>
      </c>
      <c r="I384" s="154"/>
      <c r="J384" s="147" t="s">
        <v>124</v>
      </c>
      <c r="K384" s="147"/>
      <c r="L384" s="35"/>
    </row>
    <row r="385" spans="1:12" x14ac:dyDescent="0.25">
      <c r="A385" s="1">
        <v>382</v>
      </c>
      <c r="B385" s="12">
        <v>30</v>
      </c>
      <c r="C385" s="52"/>
      <c r="D385" s="47" t="s">
        <v>637</v>
      </c>
      <c r="E385" s="194" t="s">
        <v>648</v>
      </c>
      <c r="F385" s="151"/>
      <c r="G385" s="154">
        <v>2</v>
      </c>
      <c r="H385" s="154">
        <v>12</v>
      </c>
      <c r="I385" s="154">
        <v>6</v>
      </c>
      <c r="J385" s="147" t="s">
        <v>124</v>
      </c>
      <c r="K385" s="147"/>
      <c r="L385" s="35"/>
    </row>
    <row r="386" spans="1:12" x14ac:dyDescent="0.25">
      <c r="A386" s="1">
        <v>383</v>
      </c>
      <c r="B386" s="12">
        <v>116</v>
      </c>
      <c r="C386" s="52"/>
      <c r="D386" s="47" t="s">
        <v>637</v>
      </c>
      <c r="E386" s="194" t="s">
        <v>649</v>
      </c>
      <c r="F386" s="151"/>
      <c r="G386" s="154">
        <v>3</v>
      </c>
      <c r="H386" s="154">
        <v>3</v>
      </c>
      <c r="I386" s="154"/>
      <c r="J386" s="147" t="s">
        <v>124</v>
      </c>
      <c r="K386" s="147"/>
      <c r="L386" s="35"/>
    </row>
    <row r="387" spans="1:12" x14ac:dyDescent="0.25">
      <c r="A387" s="1">
        <v>384</v>
      </c>
      <c r="B387" s="12">
        <v>117</v>
      </c>
      <c r="C387" s="52"/>
      <c r="D387" s="47" t="s">
        <v>637</v>
      </c>
      <c r="E387" s="194" t="s">
        <v>650</v>
      </c>
      <c r="F387" s="151"/>
      <c r="G387" s="154">
        <v>1</v>
      </c>
      <c r="H387" s="154">
        <v>15</v>
      </c>
      <c r="I387" s="154"/>
      <c r="J387" s="147"/>
      <c r="K387" s="147"/>
      <c r="L387" s="35"/>
    </row>
    <row r="388" spans="1:12" x14ac:dyDescent="0.25">
      <c r="A388" s="1">
        <v>385</v>
      </c>
      <c r="B388" s="12">
        <v>118</v>
      </c>
      <c r="C388" s="52"/>
      <c r="D388" s="47" t="s">
        <v>637</v>
      </c>
      <c r="E388" s="194" t="s">
        <v>651</v>
      </c>
      <c r="F388" s="151"/>
      <c r="G388" s="154">
        <v>1</v>
      </c>
      <c r="H388" s="154">
        <v>15</v>
      </c>
      <c r="I388" s="154"/>
      <c r="J388" s="147"/>
      <c r="K388" s="147"/>
      <c r="L388" s="35"/>
    </row>
    <row r="389" spans="1:12" x14ac:dyDescent="0.25">
      <c r="A389" s="1">
        <v>386</v>
      </c>
      <c r="B389" s="12">
        <v>119</v>
      </c>
      <c r="C389" s="52"/>
      <c r="D389" s="47" t="s">
        <v>637</v>
      </c>
      <c r="E389" s="194" t="s">
        <v>641</v>
      </c>
      <c r="F389" s="151"/>
      <c r="G389" s="154">
        <v>1</v>
      </c>
      <c r="H389" s="154">
        <v>15</v>
      </c>
      <c r="I389" s="154"/>
      <c r="J389" s="147"/>
      <c r="K389" s="147"/>
      <c r="L389" s="35"/>
    </row>
    <row r="390" spans="1:12" x14ac:dyDescent="0.25">
      <c r="A390" s="1">
        <v>387</v>
      </c>
      <c r="B390" s="12">
        <v>120</v>
      </c>
      <c r="C390" s="52"/>
      <c r="D390" s="47" t="s">
        <v>637</v>
      </c>
      <c r="E390" s="194" t="s">
        <v>652</v>
      </c>
      <c r="F390" s="151"/>
      <c r="G390" s="154">
        <v>2</v>
      </c>
      <c r="H390" s="154">
        <v>5</v>
      </c>
      <c r="I390" s="154"/>
      <c r="J390" s="147" t="s">
        <v>124</v>
      </c>
      <c r="K390" s="147"/>
      <c r="L390" s="35"/>
    </row>
    <row r="391" spans="1:12" x14ac:dyDescent="0.25">
      <c r="A391" s="1">
        <v>388</v>
      </c>
      <c r="B391" s="12">
        <v>121</v>
      </c>
      <c r="C391" s="52"/>
      <c r="D391" s="47" t="s">
        <v>637</v>
      </c>
      <c r="E391" s="194" t="s">
        <v>653</v>
      </c>
      <c r="F391" s="151"/>
      <c r="G391" s="154">
        <v>2</v>
      </c>
      <c r="H391" s="154">
        <v>10</v>
      </c>
      <c r="I391" s="154"/>
      <c r="J391" s="147"/>
      <c r="K391" s="147"/>
      <c r="L391" s="35"/>
    </row>
    <row r="392" spans="1:12" x14ac:dyDescent="0.25">
      <c r="A392" s="1">
        <v>389</v>
      </c>
      <c r="B392" s="12">
        <v>122</v>
      </c>
      <c r="C392" s="52"/>
      <c r="D392" s="47" t="s">
        <v>637</v>
      </c>
      <c r="E392" s="194" t="s">
        <v>638</v>
      </c>
      <c r="F392" s="151"/>
      <c r="G392" s="154">
        <v>2</v>
      </c>
      <c r="H392" s="154"/>
      <c r="I392" s="154"/>
      <c r="J392" s="147"/>
      <c r="K392" s="147"/>
      <c r="L392" s="35"/>
    </row>
    <row r="393" spans="1:12" x14ac:dyDescent="0.25">
      <c r="A393" s="1">
        <v>390</v>
      </c>
      <c r="B393" s="12">
        <v>123</v>
      </c>
      <c r="C393" s="52"/>
      <c r="D393" s="47" t="s">
        <v>637</v>
      </c>
      <c r="E393" s="194" t="s">
        <v>640</v>
      </c>
      <c r="F393" s="151"/>
      <c r="G393" s="154">
        <v>3</v>
      </c>
      <c r="H393" s="154">
        <v>10</v>
      </c>
      <c r="I393" s="154"/>
      <c r="J393" s="147"/>
      <c r="K393" s="147"/>
      <c r="L393" s="35"/>
    </row>
    <row r="394" spans="1:12" x14ac:dyDescent="0.25">
      <c r="A394" s="1">
        <v>391</v>
      </c>
      <c r="B394" s="12">
        <v>124</v>
      </c>
      <c r="C394" s="52"/>
      <c r="D394" s="47" t="s">
        <v>637</v>
      </c>
      <c r="E394" s="194" t="s">
        <v>641</v>
      </c>
      <c r="F394" s="151"/>
      <c r="G394" s="154">
        <v>2</v>
      </c>
      <c r="H394" s="154">
        <v>10</v>
      </c>
      <c r="I394" s="154"/>
      <c r="J394" s="147"/>
      <c r="K394" s="147"/>
      <c r="L394" s="35"/>
    </row>
    <row r="395" spans="1:12" x14ac:dyDescent="0.25">
      <c r="A395" s="1">
        <v>392</v>
      </c>
      <c r="B395" s="12">
        <v>125</v>
      </c>
      <c r="C395" s="52"/>
      <c r="D395" s="47" t="s">
        <v>637</v>
      </c>
      <c r="E395" s="194" t="s">
        <v>638</v>
      </c>
      <c r="F395" s="151"/>
      <c r="G395" s="154">
        <v>2</v>
      </c>
      <c r="H395" s="154">
        <v>5</v>
      </c>
      <c r="I395" s="154"/>
      <c r="J395" s="147"/>
      <c r="K395" s="147"/>
      <c r="L395" s="35"/>
    </row>
    <row r="396" spans="1:12" x14ac:dyDescent="0.25">
      <c r="A396" s="1">
        <v>393</v>
      </c>
      <c r="B396" s="12">
        <v>126</v>
      </c>
      <c r="C396" s="52"/>
      <c r="D396" s="47" t="s">
        <v>637</v>
      </c>
      <c r="E396" s="194" t="s">
        <v>650</v>
      </c>
      <c r="F396" s="151"/>
      <c r="G396" s="154">
        <v>3</v>
      </c>
      <c r="H396" s="154"/>
      <c r="I396" s="154"/>
      <c r="J396" s="147"/>
      <c r="K396" s="147"/>
      <c r="L396" s="35"/>
    </row>
    <row r="397" spans="1:12" x14ac:dyDescent="0.25">
      <c r="A397" s="1">
        <v>394</v>
      </c>
      <c r="B397" s="12">
        <v>127</v>
      </c>
      <c r="C397" s="52"/>
      <c r="D397" s="47" t="s">
        <v>637</v>
      </c>
      <c r="E397" s="194" t="s">
        <v>654</v>
      </c>
      <c r="F397" s="151"/>
      <c r="G397" s="154">
        <v>3</v>
      </c>
      <c r="H397" s="154">
        <v>15</v>
      </c>
      <c r="I397" s="154"/>
      <c r="J397" s="147"/>
      <c r="K397" s="147"/>
      <c r="L397" s="35"/>
    </row>
    <row r="398" spans="1:12" x14ac:dyDescent="0.25">
      <c r="A398" s="1">
        <v>395</v>
      </c>
      <c r="B398" s="12">
        <v>128</v>
      </c>
      <c r="C398" s="52"/>
      <c r="D398" s="47" t="s">
        <v>637</v>
      </c>
      <c r="E398" s="194" t="s">
        <v>655</v>
      </c>
      <c r="F398" s="151"/>
      <c r="G398" s="154">
        <v>4</v>
      </c>
      <c r="H398" s="154">
        <v>15</v>
      </c>
      <c r="I398" s="154"/>
      <c r="J398" s="147" t="s">
        <v>124</v>
      </c>
      <c r="K398" s="147"/>
      <c r="L398" s="35"/>
    </row>
    <row r="399" spans="1:12" x14ac:dyDescent="0.25">
      <c r="A399" s="1">
        <v>396</v>
      </c>
      <c r="B399" s="12" t="s">
        <v>656</v>
      </c>
      <c r="C399" s="52"/>
      <c r="D399" s="47" t="s">
        <v>637</v>
      </c>
      <c r="E399" s="194" t="s">
        <v>172</v>
      </c>
      <c r="F399" s="151"/>
      <c r="G399" s="154">
        <v>2</v>
      </c>
      <c r="H399" s="154">
        <v>10</v>
      </c>
      <c r="I399" s="154"/>
      <c r="J399" s="147"/>
      <c r="K399" s="147"/>
      <c r="L399" s="35"/>
    </row>
    <row r="400" spans="1:12" x14ac:dyDescent="0.25">
      <c r="A400" s="1">
        <v>397</v>
      </c>
      <c r="B400" s="12">
        <v>31</v>
      </c>
      <c r="C400" s="52">
        <v>113</v>
      </c>
      <c r="D400" s="47" t="s">
        <v>657</v>
      </c>
      <c r="E400" s="194" t="s">
        <v>658</v>
      </c>
      <c r="F400" s="151"/>
      <c r="G400" s="154">
        <v>4</v>
      </c>
      <c r="H400" s="154">
        <v>14</v>
      </c>
      <c r="I400" s="154">
        <v>6</v>
      </c>
      <c r="J400" s="147" t="s">
        <v>124</v>
      </c>
      <c r="K400" s="147"/>
      <c r="L400" s="35"/>
    </row>
    <row r="401" spans="1:12" x14ac:dyDescent="0.25">
      <c r="A401" s="1">
        <v>398</v>
      </c>
      <c r="B401" s="12">
        <v>32</v>
      </c>
      <c r="C401" s="52"/>
      <c r="D401" s="47" t="s">
        <v>657</v>
      </c>
      <c r="E401" s="194" t="s">
        <v>659</v>
      </c>
      <c r="F401" s="151"/>
      <c r="G401" s="154">
        <v>2</v>
      </c>
      <c r="H401" s="154">
        <v>2</v>
      </c>
      <c r="I401" s="154"/>
      <c r="J401" s="147" t="s">
        <v>124</v>
      </c>
      <c r="K401" s="147"/>
      <c r="L401" s="35"/>
    </row>
    <row r="402" spans="1:12" x14ac:dyDescent="0.25">
      <c r="A402" s="1">
        <v>399</v>
      </c>
      <c r="B402" s="12">
        <v>33</v>
      </c>
      <c r="C402" s="52"/>
      <c r="D402" s="47" t="s">
        <v>657</v>
      </c>
      <c r="E402" s="194" t="s">
        <v>660</v>
      </c>
      <c r="F402" s="151"/>
      <c r="G402" s="154">
        <v>4</v>
      </c>
      <c r="H402" s="154"/>
      <c r="I402" s="154"/>
      <c r="J402" s="147" t="s">
        <v>124</v>
      </c>
      <c r="K402" s="147"/>
      <c r="L402" s="35"/>
    </row>
    <row r="403" spans="1:12" x14ac:dyDescent="0.25">
      <c r="A403" s="1">
        <v>400</v>
      </c>
      <c r="B403" s="12">
        <v>34</v>
      </c>
      <c r="C403" s="52"/>
      <c r="D403" s="47" t="s">
        <v>657</v>
      </c>
      <c r="E403" s="194" t="s">
        <v>661</v>
      </c>
      <c r="F403" s="151"/>
      <c r="G403" s="154">
        <v>2</v>
      </c>
      <c r="H403" s="154"/>
      <c r="I403" s="154"/>
      <c r="J403" s="147" t="s">
        <v>124</v>
      </c>
      <c r="K403" s="147"/>
      <c r="L403" s="35"/>
    </row>
    <row r="404" spans="1:12" x14ac:dyDescent="0.25">
      <c r="A404" s="1">
        <v>401</v>
      </c>
      <c r="B404" s="12">
        <v>35</v>
      </c>
      <c r="C404" s="52"/>
      <c r="D404" s="47" t="s">
        <v>657</v>
      </c>
      <c r="E404" s="194" t="s">
        <v>662</v>
      </c>
      <c r="F404" s="151"/>
      <c r="G404" s="154">
        <v>5</v>
      </c>
      <c r="H404" s="154">
        <v>5</v>
      </c>
      <c r="I404" s="154"/>
      <c r="J404" s="147" t="s">
        <v>124</v>
      </c>
      <c r="K404" s="147"/>
      <c r="L404" s="35"/>
    </row>
    <row r="405" spans="1:12" x14ac:dyDescent="0.25">
      <c r="A405" s="1">
        <v>402</v>
      </c>
      <c r="B405" s="12">
        <v>36</v>
      </c>
      <c r="C405" s="52"/>
      <c r="D405" s="47" t="s">
        <v>657</v>
      </c>
      <c r="E405" s="194" t="s">
        <v>663</v>
      </c>
      <c r="F405" s="151"/>
      <c r="G405" s="154">
        <v>5</v>
      </c>
      <c r="H405" s="154">
        <v>5</v>
      </c>
      <c r="I405" s="154"/>
      <c r="J405" s="147" t="s">
        <v>124</v>
      </c>
      <c r="K405" s="147"/>
      <c r="L405" s="35"/>
    </row>
    <row r="406" spans="1:12" x14ac:dyDescent="0.25">
      <c r="A406" s="1">
        <v>403</v>
      </c>
      <c r="B406" s="12">
        <v>37</v>
      </c>
      <c r="C406" s="52"/>
      <c r="D406" s="47" t="s">
        <v>657</v>
      </c>
      <c r="E406" s="194" t="s">
        <v>661</v>
      </c>
      <c r="F406" s="151"/>
      <c r="G406" s="154">
        <v>2</v>
      </c>
      <c r="H406" s="154">
        <v>15</v>
      </c>
      <c r="I406" s="154"/>
      <c r="J406" s="147" t="s">
        <v>124</v>
      </c>
      <c r="K406" s="147"/>
      <c r="L406" s="35"/>
    </row>
    <row r="407" spans="1:12" x14ac:dyDescent="0.25">
      <c r="A407" s="1">
        <v>404</v>
      </c>
      <c r="B407" s="12">
        <v>38</v>
      </c>
      <c r="C407" s="52"/>
      <c r="D407" s="47" t="s">
        <v>657</v>
      </c>
      <c r="E407" s="194" t="s">
        <v>664</v>
      </c>
      <c r="F407" s="151"/>
      <c r="G407" s="154">
        <v>2</v>
      </c>
      <c r="H407" s="154">
        <v>12</v>
      </c>
      <c r="I407" s="154">
        <v>6</v>
      </c>
      <c r="J407" s="147" t="s">
        <v>124</v>
      </c>
      <c r="K407" s="147"/>
      <c r="L407" s="35"/>
    </row>
    <row r="408" spans="1:12" x14ac:dyDescent="0.25">
      <c r="A408" s="1">
        <v>405</v>
      </c>
      <c r="B408" s="12">
        <v>39</v>
      </c>
      <c r="C408" s="52"/>
      <c r="D408" s="47" t="s">
        <v>657</v>
      </c>
      <c r="E408" s="194" t="s">
        <v>665</v>
      </c>
      <c r="F408" s="151"/>
      <c r="G408" s="154">
        <v>1</v>
      </c>
      <c r="H408" s="154">
        <v>15</v>
      </c>
      <c r="I408" s="154"/>
      <c r="J408" s="147" t="s">
        <v>124</v>
      </c>
      <c r="K408" s="147"/>
      <c r="L408" s="35"/>
    </row>
    <row r="409" spans="1:12" x14ac:dyDescent="0.25">
      <c r="A409" s="1">
        <v>406</v>
      </c>
      <c r="B409" s="12">
        <v>40</v>
      </c>
      <c r="C409" s="52"/>
      <c r="D409" s="47" t="s">
        <v>657</v>
      </c>
      <c r="E409" s="194" t="s">
        <v>666</v>
      </c>
      <c r="F409" s="151"/>
      <c r="G409" s="154">
        <v>2</v>
      </c>
      <c r="H409" s="154">
        <v>5</v>
      </c>
      <c r="I409" s="154"/>
      <c r="J409" s="147" t="s">
        <v>124</v>
      </c>
      <c r="K409" s="147"/>
      <c r="L409" s="35"/>
    </row>
    <row r="410" spans="1:12" x14ac:dyDescent="0.25">
      <c r="A410" s="1">
        <v>407</v>
      </c>
      <c r="B410" s="12">
        <v>41</v>
      </c>
      <c r="C410" s="52"/>
      <c r="D410" s="47" t="s">
        <v>657</v>
      </c>
      <c r="E410" s="194" t="s">
        <v>667</v>
      </c>
      <c r="F410" s="151"/>
      <c r="G410" s="154">
        <v>5</v>
      </c>
      <c r="H410" s="154">
        <v>5</v>
      </c>
      <c r="I410" s="154"/>
      <c r="J410" s="147" t="s">
        <v>124</v>
      </c>
      <c r="K410" s="147"/>
      <c r="L410" s="35"/>
    </row>
    <row r="411" spans="1:12" x14ac:dyDescent="0.25">
      <c r="A411" s="1">
        <v>408</v>
      </c>
      <c r="B411" s="12">
        <v>42</v>
      </c>
      <c r="C411" s="52"/>
      <c r="D411" s="47" t="s">
        <v>657</v>
      </c>
      <c r="E411" s="194" t="s">
        <v>667</v>
      </c>
      <c r="F411" s="151"/>
      <c r="G411" s="154">
        <v>8</v>
      </c>
      <c r="H411" s="154">
        <v>18</v>
      </c>
      <c r="I411" s="154">
        <v>6</v>
      </c>
      <c r="J411" s="147" t="s">
        <v>124</v>
      </c>
      <c r="K411" s="147"/>
      <c r="L411" s="35"/>
    </row>
    <row r="412" spans="1:12" x14ac:dyDescent="0.25">
      <c r="A412" s="1">
        <v>409</v>
      </c>
      <c r="B412" s="12">
        <v>43</v>
      </c>
      <c r="C412" s="52"/>
      <c r="D412" s="47" t="s">
        <v>657</v>
      </c>
      <c r="E412" s="194" t="s">
        <v>668</v>
      </c>
      <c r="F412" s="151"/>
      <c r="G412" s="154">
        <v>14</v>
      </c>
      <c r="H412" s="154">
        <v>14</v>
      </c>
      <c r="I412" s="154"/>
      <c r="J412" s="147" t="s">
        <v>124</v>
      </c>
      <c r="K412" s="147"/>
      <c r="L412" s="35"/>
    </row>
    <row r="413" spans="1:12" x14ac:dyDescent="0.25">
      <c r="A413" s="1">
        <v>410</v>
      </c>
      <c r="B413" s="12">
        <v>44</v>
      </c>
      <c r="C413" s="52"/>
      <c r="D413" s="47" t="s">
        <v>657</v>
      </c>
      <c r="E413" s="194" t="s">
        <v>669</v>
      </c>
      <c r="F413" s="151"/>
      <c r="G413" s="154">
        <v>8</v>
      </c>
      <c r="H413" s="154">
        <v>8</v>
      </c>
      <c r="I413" s="154"/>
      <c r="J413" s="147" t="s">
        <v>124</v>
      </c>
      <c r="K413" s="147"/>
      <c r="L413" s="35"/>
    </row>
    <row r="414" spans="1:12" x14ac:dyDescent="0.25">
      <c r="A414" s="1">
        <v>411</v>
      </c>
      <c r="B414" s="12">
        <v>45</v>
      </c>
      <c r="C414" s="52"/>
      <c r="D414" s="47" t="s">
        <v>657</v>
      </c>
      <c r="E414" s="194" t="s">
        <v>670</v>
      </c>
      <c r="F414" s="151"/>
      <c r="G414" s="154">
        <v>5</v>
      </c>
      <c r="H414" s="154">
        <v>5</v>
      </c>
      <c r="I414" s="154"/>
      <c r="J414" s="147" t="s">
        <v>124</v>
      </c>
      <c r="K414" s="147"/>
      <c r="L414" s="35"/>
    </row>
    <row r="415" spans="1:12" x14ac:dyDescent="0.25">
      <c r="A415" s="1">
        <v>412</v>
      </c>
      <c r="B415" s="12">
        <v>46</v>
      </c>
      <c r="C415" s="52"/>
      <c r="D415" s="47" t="s">
        <v>657</v>
      </c>
      <c r="E415" s="194" t="s">
        <v>671</v>
      </c>
      <c r="F415" s="151"/>
      <c r="G415" s="154">
        <v>5</v>
      </c>
      <c r="H415" s="154">
        <v>5</v>
      </c>
      <c r="I415" s="154"/>
      <c r="J415" s="147" t="s">
        <v>124</v>
      </c>
      <c r="K415" s="147"/>
      <c r="L415" s="35"/>
    </row>
    <row r="416" spans="1:12" x14ac:dyDescent="0.25">
      <c r="A416" s="1">
        <v>413</v>
      </c>
      <c r="B416" s="12">
        <v>47</v>
      </c>
      <c r="C416" s="52"/>
      <c r="D416" s="47" t="s">
        <v>657</v>
      </c>
      <c r="E416" s="194" t="s">
        <v>672</v>
      </c>
      <c r="F416" s="151"/>
      <c r="G416" s="154">
        <v>3</v>
      </c>
      <c r="H416" s="154">
        <v>5</v>
      </c>
      <c r="I416" s="154"/>
      <c r="J416" s="147" t="s">
        <v>124</v>
      </c>
      <c r="K416" s="147"/>
      <c r="L416" s="35"/>
    </row>
    <row r="417" spans="1:12" x14ac:dyDescent="0.25">
      <c r="A417" s="1">
        <v>414</v>
      </c>
      <c r="B417" s="12">
        <v>48</v>
      </c>
      <c r="C417" s="52"/>
      <c r="D417" s="47" t="s">
        <v>657</v>
      </c>
      <c r="E417" s="194" t="s">
        <v>662</v>
      </c>
      <c r="F417" s="151"/>
      <c r="G417" s="154">
        <v>3</v>
      </c>
      <c r="H417" s="154">
        <v>10</v>
      </c>
      <c r="I417" s="154"/>
      <c r="J417" s="147" t="s">
        <v>124</v>
      </c>
      <c r="K417" s="147"/>
      <c r="L417" s="35"/>
    </row>
    <row r="418" spans="1:12" x14ac:dyDescent="0.25">
      <c r="A418" s="1">
        <v>415</v>
      </c>
      <c r="B418" s="12">
        <v>49</v>
      </c>
      <c r="C418" s="52"/>
      <c r="D418" s="47" t="s">
        <v>657</v>
      </c>
      <c r="E418" s="194" t="s">
        <v>673</v>
      </c>
      <c r="F418" s="151"/>
      <c r="G418" s="154">
        <v>3</v>
      </c>
      <c r="H418" s="154">
        <v>15</v>
      </c>
      <c r="I418" s="154"/>
      <c r="J418" s="147" t="s">
        <v>124</v>
      </c>
      <c r="K418" s="147"/>
      <c r="L418" s="35"/>
    </row>
    <row r="419" spans="1:12" x14ac:dyDescent="0.25">
      <c r="A419" s="1">
        <v>416</v>
      </c>
      <c r="B419" s="12">
        <v>50</v>
      </c>
      <c r="C419" s="52"/>
      <c r="D419" s="47" t="s">
        <v>657</v>
      </c>
      <c r="E419" s="194" t="s">
        <v>674</v>
      </c>
      <c r="F419" s="151"/>
      <c r="G419" s="154">
        <v>3</v>
      </c>
      <c r="H419" s="154">
        <v>15</v>
      </c>
      <c r="I419" s="154"/>
      <c r="J419" s="147" t="s">
        <v>124</v>
      </c>
      <c r="K419" s="147"/>
      <c r="L419" s="35"/>
    </row>
    <row r="420" spans="1:12" x14ac:dyDescent="0.25">
      <c r="A420" s="1">
        <v>417</v>
      </c>
      <c r="B420" s="12">
        <v>51</v>
      </c>
      <c r="C420" s="52"/>
      <c r="D420" s="47" t="s">
        <v>657</v>
      </c>
      <c r="E420" s="194" t="s">
        <v>662</v>
      </c>
      <c r="F420" s="151"/>
      <c r="G420" s="154">
        <v>4</v>
      </c>
      <c r="H420" s="154">
        <v>4</v>
      </c>
      <c r="I420" s="154"/>
      <c r="J420" s="147" t="s">
        <v>124</v>
      </c>
      <c r="K420" s="147"/>
      <c r="L420" s="35"/>
    </row>
    <row r="421" spans="1:12" x14ac:dyDescent="0.25">
      <c r="A421" s="1">
        <v>418</v>
      </c>
      <c r="B421" s="12">
        <v>52</v>
      </c>
      <c r="C421" s="52"/>
      <c r="D421" s="47" t="s">
        <v>657</v>
      </c>
      <c r="E421" s="194" t="s">
        <v>675</v>
      </c>
      <c r="F421" s="151"/>
      <c r="G421" s="154">
        <v>3</v>
      </c>
      <c r="H421" s="154"/>
      <c r="I421" s="154"/>
      <c r="J421" s="147" t="s">
        <v>124</v>
      </c>
      <c r="K421" s="147"/>
      <c r="L421" s="35"/>
    </row>
    <row r="422" spans="1:12" x14ac:dyDescent="0.25">
      <c r="A422" s="1">
        <v>419</v>
      </c>
      <c r="B422" s="12">
        <v>53</v>
      </c>
      <c r="C422" s="52"/>
      <c r="D422" s="47" t="s">
        <v>657</v>
      </c>
      <c r="E422" s="194" t="s">
        <v>676</v>
      </c>
      <c r="F422" s="151"/>
      <c r="G422" s="154">
        <v>3</v>
      </c>
      <c r="H422" s="154">
        <v>15</v>
      </c>
      <c r="I422" s="154"/>
      <c r="J422" s="147" t="s">
        <v>124</v>
      </c>
      <c r="K422" s="147"/>
      <c r="L422" s="35"/>
    </row>
    <row r="423" spans="1:12" x14ac:dyDescent="0.25">
      <c r="A423" s="1">
        <v>420</v>
      </c>
      <c r="B423" s="12">
        <v>54</v>
      </c>
      <c r="C423" s="52"/>
      <c r="D423" s="47" t="s">
        <v>657</v>
      </c>
      <c r="E423" s="194" t="s">
        <v>677</v>
      </c>
      <c r="F423" s="151"/>
      <c r="G423" s="154">
        <v>2</v>
      </c>
      <c r="H423" s="154">
        <v>5</v>
      </c>
      <c r="I423" s="154"/>
      <c r="J423" s="147" t="s">
        <v>124</v>
      </c>
      <c r="K423" s="147"/>
      <c r="L423" s="35"/>
    </row>
    <row r="424" spans="1:12" x14ac:dyDescent="0.25">
      <c r="A424" s="1">
        <v>421</v>
      </c>
      <c r="B424" s="12">
        <v>55</v>
      </c>
      <c r="C424" s="52"/>
      <c r="D424" s="47" t="s">
        <v>657</v>
      </c>
      <c r="E424" s="194" t="s">
        <v>678</v>
      </c>
      <c r="F424" s="151"/>
      <c r="G424" s="154">
        <v>3</v>
      </c>
      <c r="H424" s="154">
        <v>3</v>
      </c>
      <c r="I424" s="154"/>
      <c r="J424" s="147" t="s">
        <v>124</v>
      </c>
      <c r="K424" s="147"/>
      <c r="L424" s="35"/>
    </row>
    <row r="425" spans="1:12" x14ac:dyDescent="0.25">
      <c r="A425" s="1">
        <v>422</v>
      </c>
      <c r="B425" s="12">
        <v>56</v>
      </c>
      <c r="C425" s="52"/>
      <c r="D425" s="47" t="s">
        <v>657</v>
      </c>
      <c r="E425" s="194" t="s">
        <v>679</v>
      </c>
      <c r="F425" s="151"/>
      <c r="G425" s="154">
        <v>5</v>
      </c>
      <c r="H425" s="154">
        <v>15</v>
      </c>
      <c r="I425" s="154">
        <v>6</v>
      </c>
      <c r="J425" s="147" t="s">
        <v>124</v>
      </c>
      <c r="K425" s="147"/>
      <c r="L425" s="35"/>
    </row>
    <row r="426" spans="1:12" x14ac:dyDescent="0.25">
      <c r="A426" s="1">
        <v>423</v>
      </c>
      <c r="B426" s="12">
        <v>57</v>
      </c>
      <c r="C426" s="52"/>
      <c r="D426" s="47" t="s">
        <v>657</v>
      </c>
      <c r="E426" s="194" t="s">
        <v>680</v>
      </c>
      <c r="F426" s="151"/>
      <c r="G426" s="154">
        <v>3</v>
      </c>
      <c r="H426" s="154">
        <v>10</v>
      </c>
      <c r="I426" s="154"/>
      <c r="J426" s="147"/>
      <c r="K426" s="147"/>
      <c r="L426" s="35"/>
    </row>
    <row r="427" spans="1:12" x14ac:dyDescent="0.25">
      <c r="A427" s="1">
        <v>424</v>
      </c>
      <c r="B427" s="12">
        <v>58</v>
      </c>
      <c r="C427" s="52"/>
      <c r="D427" s="47" t="s">
        <v>657</v>
      </c>
      <c r="E427" s="194" t="s">
        <v>681</v>
      </c>
      <c r="F427" s="151"/>
      <c r="G427" s="154">
        <v>6</v>
      </c>
      <c r="H427" s="154">
        <v>16</v>
      </c>
      <c r="I427" s="154">
        <v>6</v>
      </c>
      <c r="J427" s="147" t="s">
        <v>124</v>
      </c>
      <c r="K427" s="147"/>
      <c r="L427" s="35"/>
    </row>
    <row r="428" spans="1:12" x14ac:dyDescent="0.25">
      <c r="A428" s="1">
        <v>425</v>
      </c>
      <c r="B428" s="12">
        <v>59</v>
      </c>
      <c r="C428" s="52"/>
      <c r="D428" s="47" t="s">
        <v>657</v>
      </c>
      <c r="E428" s="194" t="s">
        <v>682</v>
      </c>
      <c r="F428" s="151"/>
      <c r="G428" s="154">
        <v>5</v>
      </c>
      <c r="H428" s="154">
        <v>15</v>
      </c>
      <c r="I428" s="154">
        <v>6</v>
      </c>
      <c r="J428" s="147"/>
      <c r="K428" s="147"/>
      <c r="L428" s="35"/>
    </row>
    <row r="429" spans="1:12" x14ac:dyDescent="0.25">
      <c r="A429" s="1">
        <v>426</v>
      </c>
      <c r="B429" s="12">
        <v>60</v>
      </c>
      <c r="C429" s="52"/>
      <c r="D429" s="47" t="s">
        <v>657</v>
      </c>
      <c r="E429" s="194" t="s">
        <v>683</v>
      </c>
      <c r="F429" s="151"/>
      <c r="G429" s="154">
        <v>2</v>
      </c>
      <c r="H429" s="154">
        <v>5</v>
      </c>
      <c r="I429" s="154"/>
      <c r="J429" s="147"/>
      <c r="K429" s="147"/>
      <c r="L429" s="35"/>
    </row>
    <row r="430" spans="1:12" x14ac:dyDescent="0.25">
      <c r="A430" s="1">
        <v>427</v>
      </c>
      <c r="B430" s="12">
        <v>61</v>
      </c>
      <c r="C430" s="52"/>
      <c r="D430" s="47" t="s">
        <v>657</v>
      </c>
      <c r="E430" s="194" t="s">
        <v>684</v>
      </c>
      <c r="F430" s="151"/>
      <c r="G430" s="154">
        <v>3</v>
      </c>
      <c r="H430" s="154"/>
      <c r="I430" s="154"/>
      <c r="J430" s="147"/>
      <c r="K430" s="147"/>
      <c r="L430" s="35"/>
    </row>
    <row r="431" spans="1:12" x14ac:dyDescent="0.25">
      <c r="A431" s="1">
        <v>428</v>
      </c>
      <c r="B431" s="12">
        <v>62</v>
      </c>
      <c r="C431" s="52"/>
      <c r="D431" s="47" t="s">
        <v>657</v>
      </c>
      <c r="E431" s="194" t="s">
        <v>676</v>
      </c>
      <c r="F431" s="151"/>
      <c r="G431" s="154">
        <v>6</v>
      </c>
      <c r="H431" s="154">
        <v>6</v>
      </c>
      <c r="I431" s="154"/>
      <c r="J431" s="147"/>
      <c r="K431" s="147"/>
      <c r="L431" s="35"/>
    </row>
    <row r="432" spans="1:12" x14ac:dyDescent="0.25">
      <c r="A432" s="1">
        <v>429</v>
      </c>
      <c r="B432" s="12">
        <v>63</v>
      </c>
      <c r="C432" s="52"/>
      <c r="D432" s="47" t="s">
        <v>657</v>
      </c>
      <c r="E432" s="194" t="s">
        <v>685</v>
      </c>
      <c r="F432" s="151"/>
      <c r="G432" s="154">
        <v>3</v>
      </c>
      <c r="H432" s="154">
        <v>3</v>
      </c>
      <c r="I432" s="154">
        <v>6</v>
      </c>
      <c r="J432" s="147"/>
      <c r="K432" s="147"/>
      <c r="L432" s="35"/>
    </row>
    <row r="433" spans="1:12" x14ac:dyDescent="0.25">
      <c r="A433" s="1">
        <v>430</v>
      </c>
      <c r="B433" s="12">
        <v>64</v>
      </c>
      <c r="C433" s="52"/>
      <c r="D433" s="47" t="s">
        <v>657</v>
      </c>
      <c r="E433" s="194" t="s">
        <v>686</v>
      </c>
      <c r="F433" s="151"/>
      <c r="G433" s="154">
        <v>2</v>
      </c>
      <c r="H433" s="154">
        <v>15</v>
      </c>
      <c r="I433" s="154"/>
      <c r="J433" s="147" t="s">
        <v>124</v>
      </c>
      <c r="K433" s="147"/>
      <c r="L433" s="35"/>
    </row>
    <row r="434" spans="1:12" x14ac:dyDescent="0.25">
      <c r="A434" s="1">
        <v>431</v>
      </c>
      <c r="B434" s="12">
        <v>65</v>
      </c>
      <c r="C434" s="52"/>
      <c r="D434" s="47" t="s">
        <v>657</v>
      </c>
      <c r="E434" s="194" t="s">
        <v>670</v>
      </c>
      <c r="F434" s="151"/>
      <c r="G434" s="154">
        <v>3</v>
      </c>
      <c r="H434" s="154">
        <v>5</v>
      </c>
      <c r="I434" s="154"/>
      <c r="J434" s="147"/>
      <c r="K434" s="147"/>
      <c r="L434" s="35"/>
    </row>
    <row r="435" spans="1:12" x14ac:dyDescent="0.25">
      <c r="A435" s="1">
        <v>432</v>
      </c>
      <c r="B435" s="12">
        <v>66</v>
      </c>
      <c r="C435" s="52"/>
      <c r="D435" s="47" t="s">
        <v>657</v>
      </c>
      <c r="E435" s="194" t="s">
        <v>687</v>
      </c>
      <c r="F435" s="151"/>
      <c r="G435" s="154">
        <v>2</v>
      </c>
      <c r="H435" s="154"/>
      <c r="I435" s="154"/>
      <c r="J435" s="147" t="s">
        <v>124</v>
      </c>
      <c r="K435" s="147"/>
      <c r="L435" s="35"/>
    </row>
    <row r="436" spans="1:12" x14ac:dyDescent="0.25">
      <c r="A436" s="1">
        <v>433</v>
      </c>
      <c r="B436" s="232">
        <v>116</v>
      </c>
      <c r="C436" s="233"/>
      <c r="D436" s="248" t="s">
        <v>688</v>
      </c>
      <c r="E436" s="235" t="s">
        <v>689</v>
      </c>
      <c r="F436" s="242"/>
      <c r="G436" s="240"/>
      <c r="H436" s="240"/>
      <c r="I436" s="240"/>
      <c r="J436" s="239"/>
      <c r="K436" s="239"/>
      <c r="L436" s="239"/>
    </row>
    <row r="437" spans="1:12" x14ac:dyDescent="0.25">
      <c r="A437" s="1">
        <v>434</v>
      </c>
      <c r="B437" s="232">
        <v>121</v>
      </c>
      <c r="C437" s="233"/>
      <c r="D437" s="248" t="s">
        <v>688</v>
      </c>
      <c r="E437" s="235" t="s">
        <v>690</v>
      </c>
      <c r="F437" s="242"/>
      <c r="G437" s="240"/>
      <c r="H437" s="240"/>
      <c r="I437" s="240"/>
      <c r="J437" s="239"/>
      <c r="K437" s="239"/>
      <c r="L437" s="239"/>
    </row>
    <row r="438" spans="1:12" x14ac:dyDescent="0.25">
      <c r="A438" s="1">
        <v>435</v>
      </c>
      <c r="B438" s="232">
        <v>122</v>
      </c>
      <c r="C438" s="233"/>
      <c r="D438" s="248" t="s">
        <v>688</v>
      </c>
      <c r="E438" s="235" t="s">
        <v>691</v>
      </c>
      <c r="F438" s="242"/>
      <c r="G438" s="240"/>
      <c r="H438" s="240"/>
      <c r="I438" s="240"/>
      <c r="J438" s="239"/>
      <c r="K438" s="239"/>
      <c r="L438" s="239"/>
    </row>
    <row r="439" spans="1:12" x14ac:dyDescent="0.25">
      <c r="A439" s="1">
        <v>436</v>
      </c>
      <c r="B439" s="232">
        <v>128</v>
      </c>
      <c r="C439" s="233"/>
      <c r="D439" s="248" t="s">
        <v>688</v>
      </c>
      <c r="E439" s="235" t="s">
        <v>692</v>
      </c>
      <c r="F439" s="242"/>
      <c r="G439" s="240"/>
      <c r="H439" s="240"/>
      <c r="I439" s="240"/>
      <c r="J439" s="239"/>
      <c r="K439" s="239"/>
      <c r="L439" s="239"/>
    </row>
    <row r="440" spans="1:12" x14ac:dyDescent="0.25">
      <c r="A440" s="1">
        <v>437</v>
      </c>
      <c r="B440" s="232">
        <v>133</v>
      </c>
      <c r="C440" s="233"/>
      <c r="D440" s="248" t="s">
        <v>688</v>
      </c>
      <c r="E440" s="235" t="s">
        <v>693</v>
      </c>
      <c r="F440" s="242"/>
      <c r="G440" s="240"/>
      <c r="H440" s="240"/>
      <c r="I440" s="240"/>
      <c r="J440" s="239"/>
      <c r="K440" s="239"/>
      <c r="L440" s="239"/>
    </row>
    <row r="441" spans="1:12" x14ac:dyDescent="0.25">
      <c r="A441" s="1">
        <v>438</v>
      </c>
      <c r="B441" s="232">
        <v>134</v>
      </c>
      <c r="C441" s="233"/>
      <c r="D441" s="248" t="s">
        <v>688</v>
      </c>
      <c r="E441" s="235" t="s">
        <v>694</v>
      </c>
      <c r="F441" s="242"/>
      <c r="G441" s="240"/>
      <c r="H441" s="240"/>
      <c r="I441" s="240"/>
      <c r="J441" s="239"/>
      <c r="K441" s="239"/>
      <c r="L441" s="239"/>
    </row>
    <row r="442" spans="1:12" x14ac:dyDescent="0.25">
      <c r="A442" s="1">
        <v>439</v>
      </c>
      <c r="B442" s="232">
        <v>141</v>
      </c>
      <c r="C442" s="233"/>
      <c r="D442" s="248" t="s">
        <v>688</v>
      </c>
      <c r="E442" s="235" t="s">
        <v>694</v>
      </c>
      <c r="F442" s="242"/>
      <c r="G442" s="240"/>
      <c r="H442" s="240"/>
      <c r="I442" s="240"/>
      <c r="J442" s="239"/>
      <c r="K442" s="239"/>
      <c r="L442" s="239"/>
    </row>
    <row r="443" spans="1:12" x14ac:dyDescent="0.25">
      <c r="A443" s="1">
        <v>440</v>
      </c>
      <c r="B443" s="232">
        <v>146</v>
      </c>
      <c r="C443" s="233"/>
      <c r="D443" s="248" t="s">
        <v>688</v>
      </c>
      <c r="E443" s="235" t="s">
        <v>695</v>
      </c>
      <c r="F443" s="242"/>
      <c r="G443" s="240"/>
      <c r="H443" s="240"/>
      <c r="I443" s="240"/>
      <c r="J443" s="239"/>
      <c r="K443" s="239"/>
      <c r="L443" s="239"/>
    </row>
    <row r="444" spans="1:12" x14ac:dyDescent="0.25">
      <c r="A444" s="1">
        <v>441</v>
      </c>
      <c r="B444" s="241">
        <v>70</v>
      </c>
      <c r="C444" s="233">
        <v>114</v>
      </c>
      <c r="D444" s="241" t="s">
        <v>696</v>
      </c>
      <c r="E444" s="235" t="s">
        <v>697</v>
      </c>
      <c r="F444" s="242"/>
      <c r="G444" s="240"/>
      <c r="H444" s="240"/>
      <c r="I444" s="240"/>
      <c r="J444" s="239"/>
      <c r="K444" s="243"/>
      <c r="L444" s="239"/>
    </row>
    <row r="445" spans="1:12" x14ac:dyDescent="0.25">
      <c r="A445" s="1">
        <v>442</v>
      </c>
      <c r="B445" s="28">
        <v>8</v>
      </c>
      <c r="C445" s="52">
        <v>115</v>
      </c>
      <c r="D445" s="47" t="s">
        <v>698</v>
      </c>
      <c r="E445" s="194" t="s">
        <v>326</v>
      </c>
      <c r="F445" s="151"/>
      <c r="G445" s="154">
        <v>1</v>
      </c>
      <c r="H445" s="154">
        <v>2</v>
      </c>
      <c r="I445" s="154"/>
      <c r="J445" s="147"/>
      <c r="K445" s="147"/>
      <c r="L445" s="35"/>
    </row>
    <row r="446" spans="1:12" x14ac:dyDescent="0.25">
      <c r="A446" s="1">
        <v>443</v>
      </c>
      <c r="B446" s="28">
        <v>12</v>
      </c>
      <c r="C446" s="52"/>
      <c r="D446" s="47" t="s">
        <v>698</v>
      </c>
      <c r="E446" s="194" t="s">
        <v>699</v>
      </c>
      <c r="F446" s="151"/>
      <c r="G446" s="154">
        <v>8</v>
      </c>
      <c r="H446" s="154">
        <v>10</v>
      </c>
      <c r="I446" s="154"/>
      <c r="J446" s="147"/>
      <c r="K446" s="147"/>
      <c r="L446" s="35"/>
    </row>
    <row r="447" spans="1:12" x14ac:dyDescent="0.25">
      <c r="A447" s="1">
        <v>444</v>
      </c>
      <c r="B447" s="28">
        <v>13</v>
      </c>
      <c r="C447" s="52"/>
      <c r="D447" s="47" t="s">
        <v>698</v>
      </c>
      <c r="E447" s="194" t="s">
        <v>700</v>
      </c>
      <c r="F447" s="151"/>
      <c r="G447" s="154"/>
      <c r="H447" s="154"/>
      <c r="I447" s="154"/>
      <c r="J447" s="147"/>
      <c r="K447" s="147"/>
      <c r="L447" s="35"/>
    </row>
    <row r="448" spans="1:12" x14ac:dyDescent="0.25">
      <c r="A448" s="1">
        <v>445</v>
      </c>
      <c r="B448" s="28">
        <v>14</v>
      </c>
      <c r="C448" s="52"/>
      <c r="D448" s="47" t="s">
        <v>698</v>
      </c>
      <c r="E448" s="194" t="s">
        <v>701</v>
      </c>
      <c r="F448" s="151" t="s">
        <v>702</v>
      </c>
      <c r="G448" s="154">
        <v>10</v>
      </c>
      <c r="H448" s="154">
        <v>10</v>
      </c>
      <c r="I448" s="154"/>
      <c r="J448" s="147"/>
      <c r="K448" s="147" t="s">
        <v>87</v>
      </c>
      <c r="L448" s="35" t="s">
        <v>703</v>
      </c>
    </row>
    <row r="449" spans="1:12" x14ac:dyDescent="0.25">
      <c r="A449" s="1">
        <v>446</v>
      </c>
      <c r="B449" s="28">
        <v>15</v>
      </c>
      <c r="C449" s="52"/>
      <c r="D449" s="47" t="s">
        <v>698</v>
      </c>
      <c r="E449" s="194" t="s">
        <v>704</v>
      </c>
      <c r="F449" s="151"/>
      <c r="G449" s="154">
        <v>14</v>
      </c>
      <c r="H449" s="154">
        <v>3</v>
      </c>
      <c r="I449" s="154">
        <v>6</v>
      </c>
      <c r="J449" s="147"/>
      <c r="K449" s="147"/>
      <c r="L449" s="35"/>
    </row>
    <row r="450" spans="1:12" x14ac:dyDescent="0.25">
      <c r="A450" s="1">
        <v>447</v>
      </c>
      <c r="B450" s="28">
        <v>16</v>
      </c>
      <c r="C450" s="52"/>
      <c r="D450" s="47" t="s">
        <v>698</v>
      </c>
      <c r="E450" s="194" t="s">
        <v>705</v>
      </c>
      <c r="F450" s="151"/>
      <c r="G450" s="154">
        <v>6</v>
      </c>
      <c r="H450" s="154">
        <v>6</v>
      </c>
      <c r="I450" s="154"/>
      <c r="J450" s="147"/>
      <c r="K450" s="147"/>
      <c r="L450" s="35"/>
    </row>
    <row r="451" spans="1:12" x14ac:dyDescent="0.25">
      <c r="A451" s="1">
        <v>448</v>
      </c>
      <c r="B451" s="28">
        <v>17</v>
      </c>
      <c r="C451" s="52"/>
      <c r="D451" s="47" t="s">
        <v>698</v>
      </c>
      <c r="E451" s="194" t="s">
        <v>706</v>
      </c>
      <c r="F451" s="151"/>
      <c r="G451" s="154">
        <v>10</v>
      </c>
      <c r="H451" s="154">
        <v>10</v>
      </c>
      <c r="I451" s="154"/>
      <c r="J451" s="147"/>
      <c r="K451" s="147"/>
      <c r="L451" s="35"/>
    </row>
    <row r="452" spans="1:12" x14ac:dyDescent="0.25">
      <c r="A452" s="1">
        <v>449</v>
      </c>
      <c r="B452" s="28">
        <v>18</v>
      </c>
      <c r="C452" s="52"/>
      <c r="D452" s="47" t="s">
        <v>698</v>
      </c>
      <c r="E452" s="194" t="s">
        <v>707</v>
      </c>
      <c r="F452" s="157"/>
      <c r="G452" s="154">
        <v>19</v>
      </c>
      <c r="H452" s="154">
        <v>19</v>
      </c>
      <c r="I452" s="154"/>
      <c r="J452" s="147"/>
      <c r="K452" s="147"/>
      <c r="L452" s="35"/>
    </row>
    <row r="453" spans="1:12" x14ac:dyDescent="0.25">
      <c r="A453" s="1">
        <v>450</v>
      </c>
      <c r="B453" s="28">
        <v>19</v>
      </c>
      <c r="C453" s="52"/>
      <c r="D453" s="47" t="s">
        <v>698</v>
      </c>
      <c r="E453" s="194" t="s">
        <v>708</v>
      </c>
      <c r="F453" s="151"/>
      <c r="G453" s="154">
        <v>1</v>
      </c>
      <c r="H453" s="154">
        <v>10</v>
      </c>
      <c r="I453" s="154"/>
      <c r="J453" s="147"/>
      <c r="K453" s="147"/>
      <c r="L453" s="35"/>
    </row>
    <row r="454" spans="1:12" x14ac:dyDescent="0.25">
      <c r="A454" s="1">
        <v>451</v>
      </c>
      <c r="B454" s="28">
        <v>112</v>
      </c>
      <c r="C454" s="52"/>
      <c r="D454" s="47" t="s">
        <v>698</v>
      </c>
      <c r="E454" s="194" t="s">
        <v>709</v>
      </c>
      <c r="F454" s="151">
        <v>1872</v>
      </c>
      <c r="G454" s="154">
        <v>278</v>
      </c>
      <c r="H454" s="154">
        <v>5</v>
      </c>
      <c r="I454" s="154"/>
      <c r="J454" s="147"/>
      <c r="K454" s="147" t="s">
        <v>354</v>
      </c>
      <c r="L454" s="35" t="s">
        <v>710</v>
      </c>
    </row>
    <row r="455" spans="1:12" x14ac:dyDescent="0.25">
      <c r="A455" s="1">
        <v>452</v>
      </c>
      <c r="B455" s="28">
        <v>113</v>
      </c>
      <c r="C455" s="52"/>
      <c r="D455" s="47" t="s">
        <v>698</v>
      </c>
      <c r="E455" s="194" t="s">
        <v>711</v>
      </c>
      <c r="F455" s="151">
        <v>1875</v>
      </c>
      <c r="G455" s="154">
        <v>357</v>
      </c>
      <c r="H455" s="154"/>
      <c r="I455" s="154"/>
      <c r="J455" s="147"/>
      <c r="K455" s="147" t="s">
        <v>87</v>
      </c>
      <c r="L455" s="35" t="s">
        <v>285</v>
      </c>
    </row>
    <row r="456" spans="1:12" x14ac:dyDescent="0.25">
      <c r="A456" s="1">
        <v>453</v>
      </c>
      <c r="B456" s="12">
        <v>216</v>
      </c>
      <c r="C456" s="52">
        <v>116</v>
      </c>
      <c r="D456" s="47" t="s">
        <v>712</v>
      </c>
      <c r="E456" s="194" t="s">
        <v>713</v>
      </c>
      <c r="F456" s="151"/>
      <c r="G456" s="154">
        <v>9</v>
      </c>
      <c r="H456" s="154">
        <v>9</v>
      </c>
      <c r="I456" s="154"/>
      <c r="J456" s="147"/>
      <c r="K456" s="147"/>
      <c r="L456" s="35"/>
    </row>
    <row r="457" spans="1:12" x14ac:dyDescent="0.25">
      <c r="A457" s="1">
        <v>454</v>
      </c>
      <c r="B457" s="12">
        <v>217</v>
      </c>
      <c r="C457" s="52"/>
      <c r="D457" s="47" t="s">
        <v>712</v>
      </c>
      <c r="E457" s="194" t="s">
        <v>714</v>
      </c>
      <c r="F457" s="151"/>
      <c r="G457" s="154">
        <v>11</v>
      </c>
      <c r="H457" s="154">
        <v>0</v>
      </c>
      <c r="I457" s="154">
        <v>6</v>
      </c>
      <c r="J457" s="147"/>
      <c r="K457" s="147"/>
      <c r="L457" s="35"/>
    </row>
    <row r="458" spans="1:12" x14ac:dyDescent="0.25">
      <c r="A458" s="1">
        <v>455</v>
      </c>
      <c r="B458" s="12" t="s">
        <v>715</v>
      </c>
      <c r="C458" s="52"/>
      <c r="D458" s="47" t="s">
        <v>712</v>
      </c>
      <c r="E458" s="194" t="s">
        <v>716</v>
      </c>
      <c r="F458" s="151"/>
      <c r="G458" s="154">
        <v>7</v>
      </c>
      <c r="H458" s="154">
        <v>17</v>
      </c>
      <c r="I458" s="154">
        <v>6</v>
      </c>
      <c r="J458" s="147"/>
      <c r="K458" s="147"/>
      <c r="L458" s="35"/>
    </row>
    <row r="459" spans="1:12" x14ac:dyDescent="0.25">
      <c r="A459" s="1">
        <v>456</v>
      </c>
      <c r="B459" s="12" t="s">
        <v>717</v>
      </c>
      <c r="C459" s="52"/>
      <c r="D459" s="47" t="s">
        <v>712</v>
      </c>
      <c r="E459" s="194" t="s">
        <v>718</v>
      </c>
      <c r="F459" s="151"/>
      <c r="G459" s="154">
        <v>13</v>
      </c>
      <c r="H459" s="154">
        <v>2</v>
      </c>
      <c r="I459" s="154">
        <v>6</v>
      </c>
      <c r="J459" s="147"/>
      <c r="K459" s="147"/>
      <c r="L459" s="35"/>
    </row>
    <row r="460" spans="1:12" x14ac:dyDescent="0.25">
      <c r="A460" s="1">
        <v>457</v>
      </c>
      <c r="B460" s="12">
        <v>218</v>
      </c>
      <c r="C460" s="52"/>
      <c r="D460" s="47" t="s">
        <v>712</v>
      </c>
      <c r="E460" s="194" t="s">
        <v>719</v>
      </c>
      <c r="F460" s="151">
        <v>1876</v>
      </c>
      <c r="G460" s="154">
        <v>9</v>
      </c>
      <c r="H460" s="154">
        <v>9</v>
      </c>
      <c r="I460" s="154"/>
      <c r="J460" s="147"/>
      <c r="K460" s="149"/>
      <c r="L460" s="35"/>
    </row>
    <row r="461" spans="1:12" x14ac:dyDescent="0.25">
      <c r="A461" s="1">
        <v>458</v>
      </c>
      <c r="B461" s="234">
        <v>171</v>
      </c>
      <c r="C461" s="233"/>
      <c r="D461" s="234" t="s">
        <v>720</v>
      </c>
      <c r="E461" s="235" t="s">
        <v>721</v>
      </c>
      <c r="F461" s="236"/>
      <c r="G461" s="237"/>
      <c r="H461" s="237"/>
      <c r="I461" s="237"/>
      <c r="J461" s="238"/>
      <c r="K461" s="238"/>
      <c r="L461" s="239"/>
    </row>
    <row r="462" spans="1:12" x14ac:dyDescent="0.25">
      <c r="A462" s="1">
        <v>459</v>
      </c>
      <c r="B462" s="12" t="s">
        <v>722</v>
      </c>
      <c r="C462" s="52">
        <v>117</v>
      </c>
      <c r="D462" s="47" t="s">
        <v>723</v>
      </c>
      <c r="E462" s="194" t="s">
        <v>724</v>
      </c>
      <c r="F462" s="151"/>
      <c r="G462" s="154">
        <v>2</v>
      </c>
      <c r="H462" s="154">
        <v>15</v>
      </c>
      <c r="I462" s="154"/>
      <c r="J462" s="147"/>
      <c r="K462" s="147"/>
      <c r="L462" s="35"/>
    </row>
    <row r="463" spans="1:12" x14ac:dyDescent="0.25">
      <c r="A463" s="1">
        <v>460</v>
      </c>
      <c r="B463" s="11">
        <v>70</v>
      </c>
      <c r="C463" s="52">
        <v>118</v>
      </c>
      <c r="D463" s="47" t="s">
        <v>725</v>
      </c>
      <c r="E463" s="194" t="s">
        <v>726</v>
      </c>
      <c r="F463" s="151"/>
      <c r="G463" s="154">
        <v>11</v>
      </c>
      <c r="H463" s="154">
        <v>11</v>
      </c>
      <c r="I463" s="154"/>
      <c r="J463" s="147"/>
      <c r="K463" s="147"/>
      <c r="L463" s="35"/>
    </row>
    <row r="464" spans="1:12" x14ac:dyDescent="0.25">
      <c r="A464" s="1">
        <v>461</v>
      </c>
      <c r="B464" s="11">
        <v>71</v>
      </c>
      <c r="C464" s="52">
        <v>119</v>
      </c>
      <c r="D464" s="47" t="s">
        <v>727</v>
      </c>
      <c r="E464" s="194" t="s">
        <v>728</v>
      </c>
      <c r="F464" s="151">
        <v>1871</v>
      </c>
      <c r="G464" s="154">
        <v>15</v>
      </c>
      <c r="H464" s="154">
        <v>4</v>
      </c>
      <c r="I464" s="154">
        <v>6</v>
      </c>
      <c r="J464" s="147"/>
      <c r="K464" s="147"/>
      <c r="L464" s="35"/>
    </row>
    <row r="465" spans="1:12" x14ac:dyDescent="0.25">
      <c r="A465" s="1">
        <v>462</v>
      </c>
      <c r="B465" s="11">
        <v>72</v>
      </c>
      <c r="C465" s="52"/>
      <c r="D465" s="47" t="s">
        <v>727</v>
      </c>
      <c r="E465" s="194" t="s">
        <v>729</v>
      </c>
      <c r="F465" s="151"/>
      <c r="G465" s="154">
        <v>15</v>
      </c>
      <c r="H465" s="154">
        <v>4</v>
      </c>
      <c r="I465" s="154">
        <v>6</v>
      </c>
      <c r="J465" s="147"/>
      <c r="K465" s="147"/>
      <c r="L465" s="35"/>
    </row>
    <row r="466" spans="1:12" x14ac:dyDescent="0.25">
      <c r="A466" s="1">
        <v>463</v>
      </c>
      <c r="B466" s="232">
        <v>53</v>
      </c>
      <c r="C466" s="233"/>
      <c r="D466" s="248" t="s">
        <v>727</v>
      </c>
      <c r="E466" s="235" t="s">
        <v>730</v>
      </c>
      <c r="F466" s="242"/>
      <c r="G466" s="240"/>
      <c r="H466" s="240"/>
      <c r="I466" s="240"/>
      <c r="J466" s="239"/>
      <c r="K466" s="239"/>
      <c r="L466" s="239"/>
    </row>
    <row r="467" spans="1:12" x14ac:dyDescent="0.25">
      <c r="A467" s="1">
        <v>464</v>
      </c>
      <c r="B467" s="12">
        <v>67</v>
      </c>
      <c r="C467" s="52">
        <v>120</v>
      </c>
      <c r="D467" s="47" t="s">
        <v>731</v>
      </c>
      <c r="E467" s="194" t="s">
        <v>732</v>
      </c>
      <c r="F467" s="151"/>
      <c r="G467" s="154">
        <v>5</v>
      </c>
      <c r="H467" s="154">
        <v>15</v>
      </c>
      <c r="I467" s="154">
        <v>6</v>
      </c>
      <c r="J467" s="147"/>
      <c r="K467" s="147"/>
      <c r="L467" s="35"/>
    </row>
    <row r="468" spans="1:12" x14ac:dyDescent="0.25">
      <c r="A468" s="1">
        <v>465</v>
      </c>
      <c r="B468" s="12">
        <v>219</v>
      </c>
      <c r="C468" s="52"/>
      <c r="D468" s="47" t="s">
        <v>731</v>
      </c>
      <c r="E468" s="194" t="s">
        <v>733</v>
      </c>
      <c r="F468" s="151"/>
      <c r="G468" s="154">
        <v>19</v>
      </c>
      <c r="H468" s="154">
        <v>19</v>
      </c>
      <c r="I468" s="154"/>
      <c r="J468" s="147"/>
      <c r="K468" s="147"/>
      <c r="L468" s="35"/>
    </row>
    <row r="469" spans="1:12" x14ac:dyDescent="0.25">
      <c r="A469" s="1">
        <v>466</v>
      </c>
      <c r="B469" s="11">
        <v>73</v>
      </c>
      <c r="C469" s="52"/>
      <c r="D469" s="47" t="s">
        <v>734</v>
      </c>
      <c r="E469" s="194" t="s">
        <v>735</v>
      </c>
      <c r="F469" s="151"/>
      <c r="G469" s="154">
        <v>13</v>
      </c>
      <c r="H469" s="154">
        <v>13</v>
      </c>
      <c r="I469" s="154"/>
      <c r="J469" s="147"/>
      <c r="K469" s="147"/>
      <c r="L469" s="35"/>
    </row>
    <row r="470" spans="1:12" x14ac:dyDescent="0.25">
      <c r="A470" s="1">
        <v>467</v>
      </c>
      <c r="B470" s="12">
        <v>220</v>
      </c>
      <c r="C470" s="52">
        <v>121</v>
      </c>
      <c r="D470" s="47" t="s">
        <v>736</v>
      </c>
      <c r="E470" s="194" t="s">
        <v>737</v>
      </c>
      <c r="F470" s="151"/>
      <c r="G470" s="154">
        <v>1</v>
      </c>
      <c r="H470" s="154">
        <v>5</v>
      </c>
      <c r="I470" s="154"/>
      <c r="J470" s="147"/>
      <c r="K470" s="147"/>
      <c r="L470" s="35"/>
    </row>
    <row r="471" spans="1:12" x14ac:dyDescent="0.25">
      <c r="A471" s="1">
        <v>468</v>
      </c>
      <c r="B471" s="11">
        <v>113</v>
      </c>
      <c r="C471" s="52">
        <v>122</v>
      </c>
      <c r="D471" s="47" t="s">
        <v>738</v>
      </c>
      <c r="E471" s="194" t="s">
        <v>739</v>
      </c>
      <c r="F471" s="151">
        <v>1880</v>
      </c>
      <c r="G471" s="154">
        <v>78</v>
      </c>
      <c r="H471" s="154">
        <v>10</v>
      </c>
      <c r="I471" s="154"/>
      <c r="J471" s="147"/>
      <c r="K471" s="149" t="s">
        <v>740</v>
      </c>
      <c r="L471" s="35" t="s">
        <v>741</v>
      </c>
    </row>
    <row r="472" spans="1:12" x14ac:dyDescent="0.25">
      <c r="A472" s="1">
        <v>469</v>
      </c>
      <c r="B472" s="12">
        <v>221</v>
      </c>
      <c r="C472" s="52"/>
      <c r="D472" s="47" t="s">
        <v>738</v>
      </c>
      <c r="E472" s="194" t="s">
        <v>742</v>
      </c>
      <c r="F472" s="151"/>
      <c r="G472" s="154">
        <v>5</v>
      </c>
      <c r="H472" s="154">
        <v>5</v>
      </c>
      <c r="I472" s="154"/>
      <c r="J472" s="147"/>
      <c r="K472" s="147"/>
      <c r="L472" s="35"/>
    </row>
    <row r="473" spans="1:12" x14ac:dyDescent="0.25">
      <c r="A473" s="1">
        <v>470</v>
      </c>
      <c r="B473" s="12">
        <v>222</v>
      </c>
      <c r="C473" s="52"/>
      <c r="D473" s="47" t="s">
        <v>738</v>
      </c>
      <c r="E473" s="194" t="s">
        <v>743</v>
      </c>
      <c r="F473" s="151"/>
      <c r="G473" s="154">
        <v>11</v>
      </c>
      <c r="H473" s="154">
        <v>0</v>
      </c>
      <c r="I473" s="154">
        <v>6</v>
      </c>
      <c r="J473" s="147"/>
      <c r="K473" s="147"/>
      <c r="L473" s="35"/>
    </row>
    <row r="474" spans="1:12" x14ac:dyDescent="0.25">
      <c r="A474" s="1">
        <v>471</v>
      </c>
      <c r="B474" s="28">
        <v>114</v>
      </c>
      <c r="C474" s="52">
        <v>123</v>
      </c>
      <c r="D474" s="47" t="s">
        <v>744</v>
      </c>
      <c r="E474" s="194" t="s">
        <v>745</v>
      </c>
      <c r="F474" s="151"/>
      <c r="G474" s="154">
        <v>31</v>
      </c>
      <c r="H474" s="154">
        <v>10</v>
      </c>
      <c r="I474" s="154"/>
      <c r="J474" s="147"/>
      <c r="K474" s="147"/>
      <c r="L474" s="35"/>
    </row>
    <row r="475" spans="1:12" x14ac:dyDescent="0.25">
      <c r="A475" s="1">
        <v>472</v>
      </c>
      <c r="B475" s="12">
        <v>237</v>
      </c>
      <c r="C475" s="52">
        <v>124</v>
      </c>
      <c r="D475" s="47" t="s">
        <v>746</v>
      </c>
      <c r="E475" s="194" t="s">
        <v>747</v>
      </c>
      <c r="F475" s="151"/>
      <c r="G475" s="154">
        <v>9</v>
      </c>
      <c r="H475" s="154">
        <v>19</v>
      </c>
      <c r="I475" s="154">
        <v>6</v>
      </c>
      <c r="J475" s="147"/>
      <c r="K475" s="147"/>
      <c r="L475" s="35"/>
    </row>
    <row r="476" spans="1:12" x14ac:dyDescent="0.25">
      <c r="A476" s="1">
        <v>473</v>
      </c>
      <c r="B476" s="11">
        <v>128</v>
      </c>
      <c r="C476" s="52">
        <v>125</v>
      </c>
      <c r="D476" s="47" t="s">
        <v>748</v>
      </c>
      <c r="E476" s="194" t="s">
        <v>749</v>
      </c>
      <c r="F476" s="151" t="s">
        <v>750</v>
      </c>
      <c r="G476" s="154">
        <v>1480</v>
      </c>
      <c r="H476" s="154">
        <v>10</v>
      </c>
      <c r="I476" s="154"/>
      <c r="J476" s="147"/>
      <c r="K476" s="147" t="s">
        <v>751</v>
      </c>
      <c r="L476" s="35" t="s">
        <v>752</v>
      </c>
    </row>
    <row r="477" spans="1:12" x14ac:dyDescent="0.25">
      <c r="A477" s="1">
        <v>474</v>
      </c>
      <c r="B477" s="28">
        <v>115</v>
      </c>
      <c r="C477" s="52">
        <v>126</v>
      </c>
      <c r="D477" s="47" t="s">
        <v>753</v>
      </c>
      <c r="E477" s="194" t="s">
        <v>754</v>
      </c>
      <c r="F477" s="151"/>
      <c r="G477" s="154">
        <v>4</v>
      </c>
      <c r="H477" s="154">
        <v>4</v>
      </c>
      <c r="I477" s="154"/>
      <c r="J477" s="147"/>
      <c r="K477" s="147"/>
      <c r="L477" s="35"/>
    </row>
    <row r="478" spans="1:12" x14ac:dyDescent="0.25">
      <c r="A478" s="1">
        <v>475</v>
      </c>
      <c r="B478" s="28">
        <v>116</v>
      </c>
      <c r="C478" s="52"/>
      <c r="D478" s="47" t="s">
        <v>753</v>
      </c>
      <c r="E478" s="194" t="s">
        <v>755</v>
      </c>
      <c r="F478" s="151"/>
      <c r="G478" s="154">
        <v>13</v>
      </c>
      <c r="H478" s="154">
        <v>13</v>
      </c>
      <c r="I478" s="154">
        <v>6</v>
      </c>
      <c r="J478" s="147"/>
      <c r="K478" s="147"/>
      <c r="L478" s="35"/>
    </row>
    <row r="479" spans="1:12" x14ac:dyDescent="0.25">
      <c r="A479" s="1">
        <v>476</v>
      </c>
      <c r="B479" s="28">
        <v>117</v>
      </c>
      <c r="C479" s="52"/>
      <c r="D479" s="47" t="s">
        <v>753</v>
      </c>
      <c r="E479" s="194" t="s">
        <v>756</v>
      </c>
      <c r="F479" s="151"/>
      <c r="G479" s="154">
        <v>2</v>
      </c>
      <c r="H479" s="154">
        <v>2</v>
      </c>
      <c r="I479" s="154"/>
      <c r="J479" s="147"/>
      <c r="K479" s="147"/>
      <c r="L479" s="35"/>
    </row>
    <row r="480" spans="1:12" x14ac:dyDescent="0.25">
      <c r="A480" s="1">
        <v>477</v>
      </c>
      <c r="B480" s="28">
        <v>118</v>
      </c>
      <c r="C480" s="52"/>
      <c r="D480" s="47" t="s">
        <v>753</v>
      </c>
      <c r="E480" s="194" t="s">
        <v>757</v>
      </c>
      <c r="F480" s="151"/>
      <c r="G480" s="154">
        <v>4</v>
      </c>
      <c r="H480" s="154">
        <v>14</v>
      </c>
      <c r="I480" s="154">
        <v>6</v>
      </c>
      <c r="J480" s="147"/>
      <c r="K480" s="147"/>
      <c r="L480" s="35"/>
    </row>
    <row r="481" spans="1:12" x14ac:dyDescent="0.25">
      <c r="A481" s="1">
        <v>478</v>
      </c>
      <c r="B481" s="28">
        <v>119</v>
      </c>
      <c r="C481" s="52"/>
      <c r="D481" s="47" t="s">
        <v>753</v>
      </c>
      <c r="E481" s="194" t="s">
        <v>758</v>
      </c>
      <c r="F481" s="151"/>
      <c r="G481" s="154">
        <v>4</v>
      </c>
      <c r="H481" s="154">
        <v>14</v>
      </c>
      <c r="I481" s="154">
        <v>6</v>
      </c>
      <c r="J481" s="147"/>
      <c r="K481" s="147"/>
      <c r="L481" s="35"/>
    </row>
    <row r="482" spans="1:12" x14ac:dyDescent="0.25">
      <c r="A482" s="1">
        <v>479</v>
      </c>
      <c r="B482" s="12">
        <v>238</v>
      </c>
      <c r="C482" s="52">
        <v>127</v>
      </c>
      <c r="D482" s="47" t="s">
        <v>759</v>
      </c>
      <c r="E482" s="194" t="s">
        <v>760</v>
      </c>
      <c r="F482" s="151"/>
      <c r="G482" s="154">
        <v>162</v>
      </c>
      <c r="H482" s="154">
        <v>15</v>
      </c>
      <c r="I482" s="154"/>
      <c r="J482" s="147"/>
      <c r="K482" s="147"/>
      <c r="L482" s="35"/>
    </row>
    <row r="483" spans="1:12" x14ac:dyDescent="0.25">
      <c r="A483" s="1">
        <v>480</v>
      </c>
      <c r="B483" s="11">
        <v>105</v>
      </c>
      <c r="C483" s="52">
        <v>128</v>
      </c>
      <c r="D483" s="47" t="s">
        <v>761</v>
      </c>
      <c r="E483" s="194" t="s">
        <v>762</v>
      </c>
      <c r="F483" s="157"/>
      <c r="G483" s="154">
        <v>36</v>
      </c>
      <c r="H483" s="154">
        <v>15</v>
      </c>
      <c r="I483" s="154"/>
      <c r="J483" s="147"/>
      <c r="K483" s="147"/>
      <c r="L483" s="35"/>
    </row>
    <row r="484" spans="1:12" x14ac:dyDescent="0.25">
      <c r="A484" s="1">
        <v>481</v>
      </c>
      <c r="B484" s="260">
        <v>94</v>
      </c>
      <c r="C484" s="233">
        <v>129</v>
      </c>
      <c r="D484" s="248" t="s">
        <v>763</v>
      </c>
      <c r="E484" s="235" t="s">
        <v>764</v>
      </c>
      <c r="F484" s="242"/>
      <c r="G484" s="240"/>
      <c r="H484" s="240"/>
      <c r="I484" s="240" t="s">
        <v>496</v>
      </c>
      <c r="J484" s="239"/>
      <c r="K484" s="239"/>
      <c r="L484" s="239"/>
    </row>
    <row r="485" spans="1:12" x14ac:dyDescent="0.25">
      <c r="A485" s="1">
        <v>482</v>
      </c>
      <c r="B485" s="260">
        <v>95</v>
      </c>
      <c r="C485" s="233"/>
      <c r="D485" s="248" t="s">
        <v>763</v>
      </c>
      <c r="E485" s="235" t="s">
        <v>765</v>
      </c>
      <c r="F485" s="242"/>
      <c r="G485" s="240"/>
      <c r="H485" s="240"/>
      <c r="I485" s="240" t="s">
        <v>496</v>
      </c>
      <c r="J485" s="239"/>
      <c r="K485" s="239"/>
      <c r="L485" s="239"/>
    </row>
    <row r="486" spans="1:12" x14ac:dyDescent="0.25">
      <c r="A486" s="1">
        <v>483</v>
      </c>
      <c r="B486" s="28">
        <v>120</v>
      </c>
      <c r="C486" s="52">
        <v>130</v>
      </c>
      <c r="D486" s="47" t="s">
        <v>766</v>
      </c>
      <c r="E486" s="194" t="s">
        <v>767</v>
      </c>
      <c r="F486" s="151"/>
      <c r="G486" s="154">
        <v>2</v>
      </c>
      <c r="H486" s="154">
        <v>12</v>
      </c>
      <c r="I486" s="154">
        <v>6</v>
      </c>
      <c r="J486" s="147"/>
      <c r="K486" s="147"/>
      <c r="L486" s="35"/>
    </row>
    <row r="487" spans="1:12" x14ac:dyDescent="0.25">
      <c r="A487" s="1">
        <v>484</v>
      </c>
      <c r="B487" s="28">
        <v>121</v>
      </c>
      <c r="C487" s="52"/>
      <c r="D487" s="47" t="s">
        <v>766</v>
      </c>
      <c r="E487" s="194" t="s">
        <v>475</v>
      </c>
      <c r="F487" s="151"/>
      <c r="G487" s="154">
        <v>2</v>
      </c>
      <c r="H487" s="154">
        <v>2</v>
      </c>
      <c r="I487" s="154"/>
      <c r="J487" s="147"/>
      <c r="K487" s="147"/>
      <c r="L487" s="35"/>
    </row>
    <row r="488" spans="1:12" x14ac:dyDescent="0.25">
      <c r="A488" s="1">
        <v>485</v>
      </c>
      <c r="B488" s="28">
        <v>122</v>
      </c>
      <c r="C488" s="52">
        <v>131</v>
      </c>
      <c r="D488" s="47" t="s">
        <v>768</v>
      </c>
      <c r="E488" s="194" t="s">
        <v>252</v>
      </c>
      <c r="F488" s="151"/>
      <c r="G488" s="154">
        <v>15</v>
      </c>
      <c r="H488" s="154">
        <v>15</v>
      </c>
      <c r="I488" s="154"/>
      <c r="J488" s="147"/>
      <c r="K488" s="147"/>
      <c r="L488" s="35"/>
    </row>
    <row r="489" spans="1:12" x14ac:dyDescent="0.25">
      <c r="A489" s="1">
        <v>486</v>
      </c>
      <c r="B489" s="11">
        <v>11</v>
      </c>
      <c r="C489" s="52">
        <v>132</v>
      </c>
      <c r="D489" s="47" t="s">
        <v>769</v>
      </c>
      <c r="E489" s="194" t="s">
        <v>770</v>
      </c>
      <c r="F489" s="151"/>
      <c r="G489" s="154">
        <v>6</v>
      </c>
      <c r="H489" s="154">
        <v>6</v>
      </c>
      <c r="I489" s="154"/>
      <c r="J489" s="147"/>
      <c r="K489" s="147"/>
      <c r="L489" s="35"/>
    </row>
    <row r="490" spans="1:12" x14ac:dyDescent="0.25">
      <c r="A490" s="1">
        <v>487</v>
      </c>
      <c r="B490" s="11">
        <v>10</v>
      </c>
      <c r="C490" s="52">
        <v>133</v>
      </c>
      <c r="D490" s="47" t="s">
        <v>771</v>
      </c>
      <c r="E490" s="194" t="s">
        <v>772</v>
      </c>
      <c r="F490" s="151"/>
      <c r="G490" s="154">
        <v>1</v>
      </c>
      <c r="H490" s="154">
        <v>11</v>
      </c>
      <c r="I490" s="154">
        <v>6</v>
      </c>
      <c r="J490" s="147"/>
      <c r="K490" s="147"/>
      <c r="L490" s="35"/>
    </row>
    <row r="491" spans="1:12" x14ac:dyDescent="0.25">
      <c r="A491" s="1">
        <v>488</v>
      </c>
      <c r="B491" s="11">
        <v>37</v>
      </c>
      <c r="C491" s="52">
        <v>134</v>
      </c>
      <c r="D491" s="47" t="s">
        <v>773</v>
      </c>
      <c r="E491" s="194" t="s">
        <v>774</v>
      </c>
      <c r="F491" s="151"/>
      <c r="G491" s="154">
        <v>44</v>
      </c>
      <c r="H491" s="154">
        <v>2</v>
      </c>
      <c r="I491" s="154"/>
      <c r="J491" s="147"/>
      <c r="K491" s="147"/>
      <c r="L491" s="35" t="s">
        <v>775</v>
      </c>
    </row>
    <row r="492" spans="1:12" x14ac:dyDescent="0.25">
      <c r="A492" s="1">
        <v>489</v>
      </c>
      <c r="B492" s="11">
        <v>38</v>
      </c>
      <c r="C492" s="52"/>
      <c r="D492" s="47" t="s">
        <v>773</v>
      </c>
      <c r="E492" s="194" t="s">
        <v>776</v>
      </c>
      <c r="F492" s="151">
        <v>1875</v>
      </c>
      <c r="G492" s="154">
        <v>12</v>
      </c>
      <c r="H492" s="154">
        <v>12</v>
      </c>
      <c r="I492" s="154"/>
      <c r="J492" s="147"/>
      <c r="K492" s="43"/>
      <c r="L492" s="35"/>
    </row>
    <row r="493" spans="1:12" x14ac:dyDescent="0.25">
      <c r="A493" s="1">
        <v>490</v>
      </c>
      <c r="B493" s="11">
        <v>39</v>
      </c>
      <c r="C493" s="52"/>
      <c r="D493" s="47" t="s">
        <v>773</v>
      </c>
      <c r="E493" s="194" t="s">
        <v>777</v>
      </c>
      <c r="F493" s="151">
        <v>1860</v>
      </c>
      <c r="G493" s="154">
        <v>78</v>
      </c>
      <c r="H493" s="154">
        <v>15</v>
      </c>
      <c r="I493" s="154"/>
      <c r="J493" s="147"/>
      <c r="K493" s="147"/>
      <c r="L493" s="35"/>
    </row>
    <row r="494" spans="1:12" x14ac:dyDescent="0.25">
      <c r="A494" s="1">
        <v>491</v>
      </c>
      <c r="B494" s="11">
        <v>40</v>
      </c>
      <c r="C494" s="52"/>
      <c r="D494" s="47" t="s">
        <v>773</v>
      </c>
      <c r="E494" s="194" t="s">
        <v>778</v>
      </c>
      <c r="F494" s="151"/>
      <c r="G494" s="154">
        <v>107</v>
      </c>
      <c r="H494" s="154">
        <v>2</v>
      </c>
      <c r="I494" s="154"/>
      <c r="J494" s="147"/>
      <c r="K494" s="147"/>
      <c r="L494" s="35"/>
    </row>
    <row r="495" spans="1:12" x14ac:dyDescent="0.25">
      <c r="A495" s="1">
        <v>492</v>
      </c>
      <c r="B495" s="28">
        <v>123</v>
      </c>
      <c r="C495" s="52">
        <v>135</v>
      </c>
      <c r="D495" s="47" t="s">
        <v>779</v>
      </c>
      <c r="E495" s="194" t="s">
        <v>780</v>
      </c>
      <c r="F495" s="151"/>
      <c r="G495" s="154">
        <v>1</v>
      </c>
      <c r="H495" s="154">
        <v>1</v>
      </c>
      <c r="I495" s="154"/>
      <c r="J495" s="147"/>
      <c r="K495" s="147"/>
      <c r="L495" s="35"/>
    </row>
    <row r="496" spans="1:12" x14ac:dyDescent="0.25">
      <c r="A496" s="1">
        <v>493</v>
      </c>
      <c r="B496" s="28">
        <v>124</v>
      </c>
      <c r="C496" s="52"/>
      <c r="D496" s="47" t="s">
        <v>779</v>
      </c>
      <c r="E496" s="194" t="s">
        <v>781</v>
      </c>
      <c r="F496" s="151"/>
      <c r="G496" s="154">
        <v>2</v>
      </c>
      <c r="H496" s="154">
        <v>2</v>
      </c>
      <c r="I496" s="154"/>
      <c r="J496" s="147"/>
      <c r="K496" s="147"/>
      <c r="L496" s="35"/>
    </row>
    <row r="497" spans="1:12" x14ac:dyDescent="0.25">
      <c r="A497" s="1">
        <v>494</v>
      </c>
      <c r="B497" s="28">
        <v>125</v>
      </c>
      <c r="C497" s="52"/>
      <c r="D497" s="47" t="s">
        <v>779</v>
      </c>
      <c r="E497" s="194" t="s">
        <v>782</v>
      </c>
      <c r="F497" s="151"/>
      <c r="G497" s="154"/>
      <c r="H497" s="154">
        <v>15</v>
      </c>
      <c r="I497" s="154"/>
      <c r="J497" s="147"/>
      <c r="K497" s="147"/>
      <c r="L497" s="35"/>
    </row>
    <row r="498" spans="1:12" x14ac:dyDescent="0.25">
      <c r="A498" s="1">
        <v>495</v>
      </c>
      <c r="B498" s="259"/>
      <c r="C498" s="233">
        <v>136</v>
      </c>
      <c r="D498" s="231" t="s">
        <v>783</v>
      </c>
      <c r="E498" s="235" t="s">
        <v>784</v>
      </c>
      <c r="F498" s="242"/>
      <c r="G498" s="240"/>
      <c r="H498" s="240"/>
      <c r="I498" s="240"/>
      <c r="J498" s="239"/>
      <c r="K498" s="239"/>
      <c r="L498" s="239" t="s">
        <v>785</v>
      </c>
    </row>
    <row r="499" spans="1:12" x14ac:dyDescent="0.25">
      <c r="A499" s="1">
        <v>496</v>
      </c>
      <c r="B499" s="11">
        <v>106</v>
      </c>
      <c r="C499" s="52">
        <v>137</v>
      </c>
      <c r="D499" s="47" t="s">
        <v>786</v>
      </c>
      <c r="E499" s="194" t="s">
        <v>787</v>
      </c>
      <c r="F499" s="151"/>
      <c r="G499" s="154">
        <v>15</v>
      </c>
      <c r="H499" s="154">
        <v>15</v>
      </c>
      <c r="I499" s="154"/>
      <c r="J499" s="147"/>
      <c r="K499" s="147"/>
      <c r="L499" s="35"/>
    </row>
    <row r="500" spans="1:12" x14ac:dyDescent="0.25">
      <c r="A500" s="1">
        <v>497</v>
      </c>
      <c r="B500" s="11">
        <v>107</v>
      </c>
      <c r="C500" s="52"/>
      <c r="D500" s="47" t="s">
        <v>786</v>
      </c>
      <c r="E500" s="194" t="s">
        <v>788</v>
      </c>
      <c r="F500" s="151">
        <v>1872</v>
      </c>
      <c r="G500" s="154">
        <v>27</v>
      </c>
      <c r="H500" s="154">
        <v>6</v>
      </c>
      <c r="I500" s="154"/>
      <c r="J500" s="147"/>
      <c r="K500" s="147"/>
      <c r="L500" s="35"/>
    </row>
    <row r="501" spans="1:12" x14ac:dyDescent="0.25">
      <c r="A501" s="1">
        <v>498</v>
      </c>
      <c r="B501" s="12">
        <v>68</v>
      </c>
      <c r="C501" s="52"/>
      <c r="D501" s="47" t="s">
        <v>786</v>
      </c>
      <c r="E501" s="194" t="s">
        <v>789</v>
      </c>
      <c r="F501" s="151"/>
      <c r="G501" s="154">
        <v>10</v>
      </c>
      <c r="H501" s="154">
        <v>10</v>
      </c>
      <c r="I501" s="154"/>
      <c r="J501" s="147"/>
      <c r="K501" s="147"/>
      <c r="L501" s="35"/>
    </row>
    <row r="502" spans="1:12" x14ac:dyDescent="0.25">
      <c r="A502" s="1">
        <v>499</v>
      </c>
      <c r="B502" s="12">
        <v>69</v>
      </c>
      <c r="C502" s="52"/>
      <c r="D502" s="47" t="s">
        <v>786</v>
      </c>
      <c r="E502" s="194" t="s">
        <v>790</v>
      </c>
      <c r="F502" s="151"/>
      <c r="G502" s="154">
        <v>15</v>
      </c>
      <c r="H502" s="154">
        <v>15</v>
      </c>
      <c r="I502" s="154"/>
      <c r="J502" s="147"/>
      <c r="K502" s="147"/>
      <c r="L502" s="35"/>
    </row>
    <row r="503" spans="1:12" x14ac:dyDescent="0.25">
      <c r="A503" s="1">
        <v>500</v>
      </c>
      <c r="B503" s="12">
        <v>223</v>
      </c>
      <c r="C503" s="52"/>
      <c r="D503" s="47" t="s">
        <v>786</v>
      </c>
      <c r="E503" s="194" t="s">
        <v>791</v>
      </c>
      <c r="F503" s="151"/>
      <c r="G503" s="154">
        <v>22</v>
      </c>
      <c r="H503" s="154">
        <v>1</v>
      </c>
      <c r="I503" s="154"/>
      <c r="J503" s="147"/>
      <c r="K503" s="147"/>
      <c r="L503" s="35"/>
    </row>
    <row r="504" spans="1:12" x14ac:dyDescent="0.25">
      <c r="A504" s="1">
        <v>501</v>
      </c>
      <c r="B504" s="12" t="s">
        <v>792</v>
      </c>
      <c r="C504" s="52"/>
      <c r="D504" s="47" t="s">
        <v>786</v>
      </c>
      <c r="E504" s="194" t="s">
        <v>793</v>
      </c>
      <c r="F504" s="151">
        <v>1871</v>
      </c>
      <c r="G504" s="154">
        <v>51</v>
      </c>
      <c r="H504" s="154">
        <v>9</v>
      </c>
      <c r="I504" s="154"/>
      <c r="J504" s="147" t="s">
        <v>124</v>
      </c>
      <c r="K504" s="147"/>
      <c r="L504" s="35"/>
    </row>
    <row r="505" spans="1:12" x14ac:dyDescent="0.25">
      <c r="A505" s="1">
        <v>502</v>
      </c>
      <c r="B505" s="11">
        <v>74</v>
      </c>
      <c r="C505" s="52">
        <v>138</v>
      </c>
      <c r="D505" s="47" t="s">
        <v>794</v>
      </c>
      <c r="E505" s="194" t="s">
        <v>795</v>
      </c>
      <c r="F505" s="151"/>
      <c r="G505" s="154">
        <v>105</v>
      </c>
      <c r="H505" s="154"/>
      <c r="I505" s="154"/>
      <c r="J505" s="147"/>
      <c r="K505" s="147"/>
      <c r="L505" s="35" t="s">
        <v>796</v>
      </c>
    </row>
    <row r="506" spans="1:12" x14ac:dyDescent="0.25">
      <c r="A506" s="1">
        <v>503</v>
      </c>
      <c r="B506" s="11">
        <v>75</v>
      </c>
      <c r="C506" s="52"/>
      <c r="D506" s="47" t="s">
        <v>794</v>
      </c>
      <c r="E506" s="194" t="s">
        <v>797</v>
      </c>
      <c r="F506" s="151"/>
      <c r="G506" s="154"/>
      <c r="H506" s="154"/>
      <c r="I506" s="154"/>
      <c r="J506" s="147"/>
      <c r="K506" s="147"/>
      <c r="L506" s="35" t="s">
        <v>796</v>
      </c>
    </row>
    <row r="507" spans="1:12" x14ac:dyDescent="0.25">
      <c r="A507" s="1">
        <v>504</v>
      </c>
      <c r="B507" s="12">
        <v>224</v>
      </c>
      <c r="C507" s="52"/>
      <c r="D507" s="47" t="s">
        <v>794</v>
      </c>
      <c r="E507" s="194" t="s">
        <v>798</v>
      </c>
      <c r="F507" s="151"/>
      <c r="G507" s="154">
        <v>3</v>
      </c>
      <c r="H507" s="154">
        <v>10</v>
      </c>
      <c r="I507" s="154"/>
      <c r="J507" s="147"/>
      <c r="K507" s="147"/>
      <c r="L507" s="35"/>
    </row>
    <row r="508" spans="1:12" x14ac:dyDescent="0.25">
      <c r="A508" s="1">
        <v>505</v>
      </c>
      <c r="B508" s="12">
        <v>225</v>
      </c>
      <c r="C508" s="52"/>
      <c r="D508" s="47" t="s">
        <v>794</v>
      </c>
      <c r="E508" s="194" t="s">
        <v>799</v>
      </c>
      <c r="F508" s="151"/>
      <c r="G508" s="154">
        <v>3</v>
      </c>
      <c r="H508" s="154">
        <v>3</v>
      </c>
      <c r="I508" s="154"/>
      <c r="J508" s="147"/>
      <c r="K508" s="147"/>
      <c r="L508" s="35"/>
    </row>
    <row r="509" spans="1:12" x14ac:dyDescent="0.25">
      <c r="A509" s="1">
        <v>506</v>
      </c>
      <c r="B509" s="11">
        <v>114</v>
      </c>
      <c r="C509" s="52">
        <v>139</v>
      </c>
      <c r="D509" s="47" t="s">
        <v>800</v>
      </c>
      <c r="E509" s="194" t="s">
        <v>801</v>
      </c>
      <c r="F509" s="157">
        <v>1880</v>
      </c>
      <c r="G509" s="154">
        <v>750</v>
      </c>
      <c r="H509" s="154"/>
      <c r="I509" s="154"/>
      <c r="J509" s="147"/>
      <c r="K509" s="147" t="s">
        <v>802</v>
      </c>
      <c r="L509" s="35" t="s">
        <v>803</v>
      </c>
    </row>
    <row r="510" spans="1:12" x14ac:dyDescent="0.25">
      <c r="A510" s="1">
        <v>507</v>
      </c>
      <c r="B510" s="11">
        <v>115</v>
      </c>
      <c r="C510" s="52"/>
      <c r="D510" s="47" t="s">
        <v>800</v>
      </c>
      <c r="E510" s="194" t="s">
        <v>804</v>
      </c>
      <c r="F510" s="151" t="s">
        <v>805</v>
      </c>
      <c r="G510" s="154">
        <v>60</v>
      </c>
      <c r="H510" s="154">
        <v>18</v>
      </c>
      <c r="I510" s="154"/>
      <c r="J510" s="147"/>
      <c r="K510" s="147"/>
      <c r="L510" s="35"/>
    </row>
    <row r="511" spans="1:12" x14ac:dyDescent="0.25">
      <c r="A511" s="1">
        <v>508</v>
      </c>
      <c r="B511" s="11">
        <v>116</v>
      </c>
      <c r="C511" s="52"/>
      <c r="D511" s="47" t="s">
        <v>800</v>
      </c>
      <c r="E511" s="194" t="s">
        <v>806</v>
      </c>
      <c r="F511" s="151" t="s">
        <v>805</v>
      </c>
      <c r="G511" s="154">
        <v>55</v>
      </c>
      <c r="H511" s="154">
        <v>13</v>
      </c>
      <c r="I511" s="154"/>
      <c r="J511" s="147"/>
      <c r="K511" s="147"/>
      <c r="L511" s="35"/>
    </row>
    <row r="512" spans="1:12" x14ac:dyDescent="0.25">
      <c r="A512" s="1">
        <v>509</v>
      </c>
      <c r="B512" s="11">
        <v>117</v>
      </c>
      <c r="C512" s="52"/>
      <c r="D512" s="47" t="s">
        <v>800</v>
      </c>
      <c r="E512" s="194" t="s">
        <v>807</v>
      </c>
      <c r="F512" s="151">
        <v>1877</v>
      </c>
      <c r="G512" s="154">
        <v>183</v>
      </c>
      <c r="H512" s="154">
        <v>15</v>
      </c>
      <c r="I512" s="154"/>
      <c r="J512" s="147"/>
      <c r="K512" s="147" t="s">
        <v>808</v>
      </c>
      <c r="L512" s="35" t="s">
        <v>796</v>
      </c>
    </row>
    <row r="513" spans="1:12" x14ac:dyDescent="0.25">
      <c r="A513" s="1">
        <v>510</v>
      </c>
      <c r="B513" s="11">
        <v>118</v>
      </c>
      <c r="C513" s="52"/>
      <c r="D513" s="47" t="s">
        <v>800</v>
      </c>
      <c r="E513" s="194" t="s">
        <v>809</v>
      </c>
      <c r="F513" s="151">
        <v>1864</v>
      </c>
      <c r="G513" s="154">
        <v>210</v>
      </c>
      <c r="H513" s="154"/>
      <c r="I513" s="154"/>
      <c r="J513" s="147"/>
      <c r="K513" s="147" t="s">
        <v>810</v>
      </c>
      <c r="L513" s="35" t="s">
        <v>811</v>
      </c>
    </row>
    <row r="514" spans="1:12" x14ac:dyDescent="0.25">
      <c r="A514" s="1">
        <v>511</v>
      </c>
      <c r="B514" s="11">
        <v>119</v>
      </c>
      <c r="C514" s="52"/>
      <c r="D514" s="47" t="s">
        <v>800</v>
      </c>
      <c r="E514" s="194" t="s">
        <v>812</v>
      </c>
      <c r="F514" s="151" t="s">
        <v>813</v>
      </c>
      <c r="G514" s="154">
        <v>273</v>
      </c>
      <c r="H514" s="154"/>
      <c r="I514" s="154"/>
      <c r="J514" s="147"/>
      <c r="K514" s="147" t="s">
        <v>583</v>
      </c>
      <c r="L514" s="35" t="s">
        <v>814</v>
      </c>
    </row>
    <row r="515" spans="1:12" x14ac:dyDescent="0.25">
      <c r="A515" s="1">
        <v>512</v>
      </c>
      <c r="B515" s="11">
        <v>120</v>
      </c>
      <c r="C515" s="52"/>
      <c r="D515" s="47" t="s">
        <v>800</v>
      </c>
      <c r="E515" s="194" t="s">
        <v>815</v>
      </c>
      <c r="F515" s="151" t="s">
        <v>805</v>
      </c>
      <c r="G515" s="154">
        <v>120</v>
      </c>
      <c r="H515" s="154">
        <v>15</v>
      </c>
      <c r="I515" s="154"/>
      <c r="J515" s="147"/>
      <c r="K515" s="147"/>
      <c r="L515" s="35"/>
    </row>
    <row r="516" spans="1:12" x14ac:dyDescent="0.25">
      <c r="A516" s="1">
        <v>513</v>
      </c>
      <c r="B516" s="11">
        <v>121</v>
      </c>
      <c r="C516" s="52"/>
      <c r="D516" s="47" t="s">
        <v>800</v>
      </c>
      <c r="E516" s="194" t="s">
        <v>816</v>
      </c>
      <c r="F516" s="151" t="s">
        <v>805</v>
      </c>
      <c r="G516" s="154">
        <v>54</v>
      </c>
      <c r="H516" s="154">
        <v>12</v>
      </c>
      <c r="I516" s="154"/>
      <c r="J516" s="147"/>
      <c r="K516" s="147"/>
      <c r="L516" s="35"/>
    </row>
    <row r="517" spans="1:12" x14ac:dyDescent="0.25">
      <c r="A517" s="1">
        <v>514</v>
      </c>
      <c r="B517" s="11">
        <v>122</v>
      </c>
      <c r="C517" s="52"/>
      <c r="D517" s="47" t="s">
        <v>800</v>
      </c>
      <c r="E517" s="194" t="s">
        <v>817</v>
      </c>
      <c r="F517" s="151" t="s">
        <v>805</v>
      </c>
      <c r="G517" s="154">
        <v>30</v>
      </c>
      <c r="H517" s="154">
        <v>9</v>
      </c>
      <c r="I517" s="154"/>
      <c r="J517" s="147"/>
      <c r="K517" s="147"/>
      <c r="L517" s="35"/>
    </row>
    <row r="518" spans="1:12" x14ac:dyDescent="0.25">
      <c r="A518" s="1">
        <v>515</v>
      </c>
      <c r="B518" s="11">
        <v>123</v>
      </c>
      <c r="C518" s="52"/>
      <c r="D518" s="47" t="s">
        <v>800</v>
      </c>
      <c r="E518" s="194" t="s">
        <v>818</v>
      </c>
      <c r="F518" s="151" t="s">
        <v>805</v>
      </c>
      <c r="G518" s="154">
        <v>33</v>
      </c>
      <c r="H518" s="154">
        <v>12</v>
      </c>
      <c r="I518" s="154"/>
      <c r="J518" s="147"/>
      <c r="K518" s="147"/>
      <c r="L518" s="35"/>
    </row>
    <row r="519" spans="1:12" x14ac:dyDescent="0.25">
      <c r="A519" s="1">
        <v>516</v>
      </c>
      <c r="B519" s="11">
        <v>124</v>
      </c>
      <c r="C519" s="52"/>
      <c r="D519" s="47" t="s">
        <v>800</v>
      </c>
      <c r="E519" s="194" t="s">
        <v>819</v>
      </c>
      <c r="F519" s="151" t="s">
        <v>805</v>
      </c>
      <c r="G519" s="154">
        <v>44</v>
      </c>
      <c r="H519" s="154">
        <v>2</v>
      </c>
      <c r="I519" s="154"/>
      <c r="J519" s="147"/>
      <c r="K519" s="147"/>
      <c r="L519" s="35"/>
    </row>
    <row r="520" spans="1:12" x14ac:dyDescent="0.25">
      <c r="A520" s="1">
        <v>517</v>
      </c>
      <c r="B520" s="11">
        <v>125</v>
      </c>
      <c r="C520" s="52"/>
      <c r="D520" s="47" t="s">
        <v>800</v>
      </c>
      <c r="E520" s="194" t="s">
        <v>577</v>
      </c>
      <c r="F520" s="151" t="s">
        <v>805</v>
      </c>
      <c r="G520" s="154">
        <v>36</v>
      </c>
      <c r="H520" s="154">
        <v>15</v>
      </c>
      <c r="I520" s="154"/>
      <c r="J520" s="147"/>
      <c r="K520" s="147"/>
      <c r="L520" s="35"/>
    </row>
    <row r="521" spans="1:12" x14ac:dyDescent="0.25">
      <c r="A521" s="1">
        <v>518</v>
      </c>
      <c r="B521" s="12">
        <v>85</v>
      </c>
      <c r="C521" s="52"/>
      <c r="D521" s="47" t="s">
        <v>800</v>
      </c>
      <c r="E521" s="194" t="s">
        <v>820</v>
      </c>
      <c r="F521" s="151" t="s">
        <v>805</v>
      </c>
      <c r="G521" s="154">
        <v>3</v>
      </c>
      <c r="H521" s="154">
        <v>3</v>
      </c>
      <c r="I521" s="154"/>
      <c r="J521" s="147"/>
      <c r="K521" s="147"/>
      <c r="L521" s="35"/>
    </row>
    <row r="522" spans="1:12" x14ac:dyDescent="0.25">
      <c r="A522" s="1">
        <v>519</v>
      </c>
      <c r="B522" s="12">
        <v>86</v>
      </c>
      <c r="C522" s="52"/>
      <c r="D522" s="47" t="s">
        <v>800</v>
      </c>
      <c r="E522" s="194" t="s">
        <v>821</v>
      </c>
      <c r="F522" s="151" t="s">
        <v>805</v>
      </c>
      <c r="G522" s="154">
        <v>2</v>
      </c>
      <c r="H522" s="154">
        <v>2</v>
      </c>
      <c r="I522" s="154"/>
      <c r="J522" s="147"/>
      <c r="K522" s="147"/>
      <c r="L522" s="35"/>
    </row>
    <row r="523" spans="1:12" x14ac:dyDescent="0.25">
      <c r="A523" s="1">
        <v>520</v>
      </c>
      <c r="B523" s="12">
        <v>87</v>
      </c>
      <c r="C523" s="52"/>
      <c r="D523" s="47" t="s">
        <v>800</v>
      </c>
      <c r="E523" s="194" t="s">
        <v>822</v>
      </c>
      <c r="F523" s="151" t="s">
        <v>805</v>
      </c>
      <c r="G523" s="154">
        <v>5</v>
      </c>
      <c r="H523" s="154">
        <v>10</v>
      </c>
      <c r="I523" s="154"/>
      <c r="J523" s="147"/>
      <c r="K523" s="147"/>
      <c r="L523" s="35"/>
    </row>
    <row r="524" spans="1:12" x14ac:dyDescent="0.25">
      <c r="A524" s="1">
        <v>521</v>
      </c>
      <c r="B524" s="12">
        <v>88</v>
      </c>
      <c r="C524" s="52"/>
      <c r="D524" s="47" t="s">
        <v>800</v>
      </c>
      <c r="E524" s="194" t="s">
        <v>822</v>
      </c>
      <c r="F524" s="151" t="s">
        <v>805</v>
      </c>
      <c r="G524" s="154">
        <v>6</v>
      </c>
      <c r="H524" s="154">
        <v>6</v>
      </c>
      <c r="I524" s="154"/>
      <c r="J524" s="147"/>
      <c r="K524" s="147"/>
      <c r="L524" s="35"/>
    </row>
    <row r="525" spans="1:12" x14ac:dyDescent="0.25">
      <c r="A525" s="1">
        <v>522</v>
      </c>
      <c r="B525" s="12">
        <v>89</v>
      </c>
      <c r="C525" s="52"/>
      <c r="D525" s="47" t="s">
        <v>800</v>
      </c>
      <c r="E525" s="194" t="s">
        <v>823</v>
      </c>
      <c r="F525" s="151" t="s">
        <v>805</v>
      </c>
      <c r="G525" s="154">
        <v>4</v>
      </c>
      <c r="H525" s="154">
        <v>14</v>
      </c>
      <c r="I525" s="154">
        <v>6</v>
      </c>
      <c r="J525" s="147"/>
      <c r="K525" s="147"/>
      <c r="L525" s="35"/>
    </row>
    <row r="526" spans="1:12" x14ac:dyDescent="0.25">
      <c r="A526" s="1">
        <v>523</v>
      </c>
      <c r="B526" s="12">
        <v>90</v>
      </c>
      <c r="C526" s="52"/>
      <c r="D526" s="47" t="s">
        <v>800</v>
      </c>
      <c r="E526" s="194" t="s">
        <v>823</v>
      </c>
      <c r="F526" s="151" t="s">
        <v>805</v>
      </c>
      <c r="G526" s="154">
        <v>4</v>
      </c>
      <c r="H526" s="154">
        <v>4</v>
      </c>
      <c r="I526" s="154"/>
      <c r="J526" s="147"/>
      <c r="K526" s="147"/>
      <c r="L526" s="35"/>
    </row>
    <row r="527" spans="1:12" x14ac:dyDescent="0.25">
      <c r="A527" s="1">
        <v>524</v>
      </c>
      <c r="B527" s="12">
        <v>91</v>
      </c>
      <c r="C527" s="52"/>
      <c r="D527" s="47" t="s">
        <v>800</v>
      </c>
      <c r="E527" s="194" t="s">
        <v>823</v>
      </c>
      <c r="F527" s="151" t="s">
        <v>805</v>
      </c>
      <c r="G527" s="154">
        <v>5</v>
      </c>
      <c r="H527" s="154">
        <v>15</v>
      </c>
      <c r="I527" s="154">
        <v>6</v>
      </c>
      <c r="J527" s="147"/>
      <c r="K527" s="147"/>
      <c r="L527" s="35"/>
    </row>
    <row r="528" spans="1:12" x14ac:dyDescent="0.25">
      <c r="A528" s="1">
        <v>525</v>
      </c>
      <c r="B528" s="12">
        <v>92</v>
      </c>
      <c r="C528" s="52"/>
      <c r="D528" s="47" t="s">
        <v>800</v>
      </c>
      <c r="E528" s="194" t="s">
        <v>824</v>
      </c>
      <c r="F528" s="151" t="s">
        <v>805</v>
      </c>
      <c r="G528" s="154">
        <v>3</v>
      </c>
      <c r="H528" s="154">
        <v>13</v>
      </c>
      <c r="I528" s="154">
        <v>6</v>
      </c>
      <c r="J528" s="147"/>
      <c r="K528" s="147"/>
      <c r="L528" s="35"/>
    </row>
    <row r="529" spans="1:12" x14ac:dyDescent="0.25">
      <c r="A529" s="1">
        <v>526</v>
      </c>
      <c r="B529" s="12">
        <v>93</v>
      </c>
      <c r="C529" s="52"/>
      <c r="D529" s="47" t="s">
        <v>800</v>
      </c>
      <c r="E529" s="194" t="s">
        <v>825</v>
      </c>
      <c r="F529" s="151" t="s">
        <v>805</v>
      </c>
      <c r="G529" s="154">
        <v>3</v>
      </c>
      <c r="H529" s="154">
        <v>13</v>
      </c>
      <c r="I529" s="154">
        <v>6</v>
      </c>
      <c r="J529" s="147"/>
      <c r="K529" s="147"/>
      <c r="L529" s="35"/>
    </row>
    <row r="530" spans="1:12" x14ac:dyDescent="0.25">
      <c r="A530" s="1">
        <v>527</v>
      </c>
      <c r="B530" s="12">
        <v>94</v>
      </c>
      <c r="C530" s="52"/>
      <c r="D530" s="47" t="s">
        <v>800</v>
      </c>
      <c r="E530" s="194" t="s">
        <v>826</v>
      </c>
      <c r="F530" s="151" t="s">
        <v>805</v>
      </c>
      <c r="G530" s="154">
        <v>2</v>
      </c>
      <c r="H530" s="154"/>
      <c r="I530" s="154"/>
      <c r="J530" s="147" t="s">
        <v>124</v>
      </c>
      <c r="K530" s="147"/>
      <c r="L530" s="35"/>
    </row>
    <row r="531" spans="1:12" x14ac:dyDescent="0.25">
      <c r="A531" s="1">
        <v>528</v>
      </c>
      <c r="B531" s="12">
        <v>246</v>
      </c>
      <c r="C531" s="52"/>
      <c r="D531" s="47" t="s">
        <v>800</v>
      </c>
      <c r="E531" s="194" t="s">
        <v>827</v>
      </c>
      <c r="F531" s="151" t="s">
        <v>805</v>
      </c>
      <c r="G531" s="154">
        <v>5</v>
      </c>
      <c r="H531" s="154">
        <v>15</v>
      </c>
      <c r="I531" s="154">
        <v>6</v>
      </c>
      <c r="J531" s="147" t="s">
        <v>124</v>
      </c>
      <c r="K531" s="147"/>
      <c r="L531" s="35"/>
    </row>
    <row r="532" spans="1:12" x14ac:dyDescent="0.25">
      <c r="A532" s="1">
        <v>529</v>
      </c>
      <c r="B532" s="12">
        <v>247</v>
      </c>
      <c r="C532" s="52"/>
      <c r="D532" s="47" t="s">
        <v>800</v>
      </c>
      <c r="E532" s="194" t="s">
        <v>828</v>
      </c>
      <c r="F532" s="151" t="s">
        <v>805</v>
      </c>
      <c r="G532" s="154">
        <v>9</v>
      </c>
      <c r="H532" s="154">
        <v>19</v>
      </c>
      <c r="I532" s="154">
        <v>6</v>
      </c>
      <c r="J532" s="147"/>
      <c r="K532" s="147"/>
      <c r="L532" s="35"/>
    </row>
    <row r="533" spans="1:12" x14ac:dyDescent="0.25">
      <c r="A533" s="1">
        <v>530</v>
      </c>
      <c r="B533" s="12">
        <v>248</v>
      </c>
      <c r="C533" s="52"/>
      <c r="D533" s="47" t="s">
        <v>800</v>
      </c>
      <c r="E533" s="194" t="s">
        <v>569</v>
      </c>
      <c r="F533" s="151" t="s">
        <v>805</v>
      </c>
      <c r="G533" s="154">
        <v>11</v>
      </c>
      <c r="H533" s="154"/>
      <c r="I533" s="154">
        <v>6</v>
      </c>
      <c r="J533" s="147"/>
      <c r="K533" s="147"/>
      <c r="L533" s="35"/>
    </row>
    <row r="534" spans="1:12" x14ac:dyDescent="0.25">
      <c r="A534" s="1">
        <v>531</v>
      </c>
      <c r="B534" s="12">
        <v>249</v>
      </c>
      <c r="C534" s="52"/>
      <c r="D534" s="47" t="s">
        <v>800</v>
      </c>
      <c r="E534" s="194" t="s">
        <v>829</v>
      </c>
      <c r="F534" s="151" t="s">
        <v>805</v>
      </c>
      <c r="G534" s="154">
        <v>17</v>
      </c>
      <c r="H534" s="154">
        <v>6</v>
      </c>
      <c r="I534" s="154">
        <v>6</v>
      </c>
      <c r="J534" s="147"/>
      <c r="K534" s="147"/>
      <c r="L534" s="35"/>
    </row>
    <row r="535" spans="1:12" x14ac:dyDescent="0.25">
      <c r="A535" s="1">
        <v>532</v>
      </c>
      <c r="B535" s="12">
        <v>250</v>
      </c>
      <c r="C535" s="52"/>
      <c r="D535" s="47" t="s">
        <v>800</v>
      </c>
      <c r="E535" s="194" t="s">
        <v>830</v>
      </c>
      <c r="F535" s="151" t="s">
        <v>805</v>
      </c>
      <c r="G535" s="154">
        <v>13</v>
      </c>
      <c r="H535" s="154">
        <v>2</v>
      </c>
      <c r="I535" s="154">
        <v>6</v>
      </c>
      <c r="J535" s="147"/>
      <c r="K535" s="147"/>
      <c r="L535" s="35"/>
    </row>
    <row r="536" spans="1:12" x14ac:dyDescent="0.25">
      <c r="A536" s="1">
        <v>533</v>
      </c>
      <c r="B536" s="12">
        <v>251</v>
      </c>
      <c r="C536" s="52"/>
      <c r="D536" s="47" t="s">
        <v>800</v>
      </c>
      <c r="E536" s="194" t="s">
        <v>831</v>
      </c>
      <c r="F536" s="151" t="s">
        <v>805</v>
      </c>
      <c r="G536" s="154">
        <v>13</v>
      </c>
      <c r="H536" s="154">
        <v>13</v>
      </c>
      <c r="I536" s="154"/>
      <c r="J536" s="147"/>
      <c r="K536" s="147"/>
      <c r="L536" s="35"/>
    </row>
    <row r="537" spans="1:12" x14ac:dyDescent="0.25">
      <c r="A537" s="1">
        <v>534</v>
      </c>
      <c r="B537" s="12">
        <v>252</v>
      </c>
      <c r="C537" s="52"/>
      <c r="D537" s="47" t="s">
        <v>800</v>
      </c>
      <c r="E537" s="194" t="s">
        <v>832</v>
      </c>
      <c r="F537" s="151">
        <v>1871</v>
      </c>
      <c r="G537" s="154">
        <v>14</v>
      </c>
      <c r="H537" s="154">
        <v>14</v>
      </c>
      <c r="I537" s="154"/>
      <c r="J537" s="147"/>
      <c r="K537" s="147"/>
      <c r="L537" s="35"/>
    </row>
    <row r="538" spans="1:12" x14ac:dyDescent="0.25">
      <c r="A538" s="1">
        <v>535</v>
      </c>
      <c r="B538" s="12">
        <v>253</v>
      </c>
      <c r="C538" s="52"/>
      <c r="D538" s="47" t="s">
        <v>800</v>
      </c>
      <c r="E538" s="194" t="s">
        <v>833</v>
      </c>
      <c r="F538" s="151" t="s">
        <v>805</v>
      </c>
      <c r="G538" s="154">
        <v>29</v>
      </c>
      <c r="H538" s="154">
        <v>8</v>
      </c>
      <c r="I538" s="154"/>
      <c r="J538" s="147"/>
      <c r="K538" s="147"/>
      <c r="L538" s="35"/>
    </row>
    <row r="539" spans="1:12" x14ac:dyDescent="0.25">
      <c r="A539" s="1">
        <v>536</v>
      </c>
      <c r="B539" s="12">
        <v>254</v>
      </c>
      <c r="C539" s="52"/>
      <c r="D539" s="47" t="s">
        <v>800</v>
      </c>
      <c r="E539" s="194" t="s">
        <v>834</v>
      </c>
      <c r="F539" s="151" t="s">
        <v>805</v>
      </c>
      <c r="G539" s="154">
        <v>13</v>
      </c>
      <c r="H539" s="154">
        <v>13</v>
      </c>
      <c r="I539" s="154"/>
      <c r="J539" s="147"/>
      <c r="K539" s="147"/>
      <c r="L539" s="35"/>
    </row>
    <row r="540" spans="1:12" x14ac:dyDescent="0.25">
      <c r="A540" s="1">
        <v>537</v>
      </c>
      <c r="B540" s="12">
        <v>255</v>
      </c>
      <c r="C540" s="52"/>
      <c r="D540" s="47" t="s">
        <v>800</v>
      </c>
      <c r="E540" s="194" t="s">
        <v>835</v>
      </c>
      <c r="F540" s="151" t="s">
        <v>805</v>
      </c>
      <c r="G540" s="154">
        <v>39</v>
      </c>
      <c r="H540" s="154">
        <v>8</v>
      </c>
      <c r="I540" s="154"/>
      <c r="J540" s="147"/>
      <c r="K540" s="147"/>
      <c r="L540" s="35"/>
    </row>
    <row r="541" spans="1:12" x14ac:dyDescent="0.25">
      <c r="A541" s="1">
        <v>538</v>
      </c>
      <c r="B541" s="12">
        <v>256</v>
      </c>
      <c r="C541" s="52"/>
      <c r="D541" s="47" t="s">
        <v>800</v>
      </c>
      <c r="E541" s="194" t="s">
        <v>836</v>
      </c>
      <c r="F541" s="151" t="s">
        <v>805</v>
      </c>
      <c r="G541" s="154">
        <v>25</v>
      </c>
      <c r="H541" s="154">
        <v>4</v>
      </c>
      <c r="I541" s="154"/>
      <c r="J541" s="147"/>
      <c r="K541" s="147"/>
      <c r="L541" s="35"/>
    </row>
    <row r="542" spans="1:12" x14ac:dyDescent="0.25">
      <c r="A542" s="1">
        <v>539</v>
      </c>
      <c r="B542" s="12">
        <v>257</v>
      </c>
      <c r="C542" s="52"/>
      <c r="D542" s="47" t="s">
        <v>800</v>
      </c>
      <c r="E542" s="194" t="s">
        <v>837</v>
      </c>
      <c r="F542" s="151" t="s">
        <v>805</v>
      </c>
      <c r="G542" s="154">
        <v>19</v>
      </c>
      <c r="H542" s="154">
        <v>19</v>
      </c>
      <c r="I542" s="154"/>
      <c r="J542" s="147"/>
      <c r="K542" s="147"/>
      <c r="L542" s="35"/>
    </row>
    <row r="543" spans="1:12" x14ac:dyDescent="0.25">
      <c r="A543" s="1">
        <v>540</v>
      </c>
      <c r="B543" s="12">
        <v>258</v>
      </c>
      <c r="C543" s="52"/>
      <c r="D543" s="47" t="s">
        <v>800</v>
      </c>
      <c r="E543" s="194" t="s">
        <v>838</v>
      </c>
      <c r="F543" s="151" t="s">
        <v>805</v>
      </c>
      <c r="G543" s="154">
        <v>15</v>
      </c>
      <c r="H543" s="154">
        <v>15</v>
      </c>
      <c r="I543" s="154"/>
      <c r="J543" s="147"/>
      <c r="K543" s="147"/>
      <c r="L543" s="35"/>
    </row>
    <row r="544" spans="1:12" x14ac:dyDescent="0.25">
      <c r="A544" s="1">
        <v>541</v>
      </c>
      <c r="B544" s="12">
        <v>259</v>
      </c>
      <c r="C544" s="52"/>
      <c r="D544" s="47" t="s">
        <v>800</v>
      </c>
      <c r="E544" s="194" t="s">
        <v>817</v>
      </c>
      <c r="F544" s="151" t="s">
        <v>805</v>
      </c>
      <c r="G544" s="154">
        <v>26</v>
      </c>
      <c r="H544" s="154">
        <v>5</v>
      </c>
      <c r="I544" s="154"/>
      <c r="J544" s="147"/>
      <c r="K544" s="147"/>
      <c r="L544" s="35"/>
    </row>
    <row r="545" spans="1:12" x14ac:dyDescent="0.25">
      <c r="A545" s="1">
        <v>542</v>
      </c>
      <c r="B545" s="12">
        <v>260</v>
      </c>
      <c r="C545" s="52"/>
      <c r="D545" s="47" t="s">
        <v>800</v>
      </c>
      <c r="E545" s="194" t="s">
        <v>839</v>
      </c>
      <c r="F545" s="151" t="s">
        <v>805</v>
      </c>
      <c r="G545" s="154">
        <v>14</v>
      </c>
      <c r="H545" s="154">
        <v>14</v>
      </c>
      <c r="I545" s="154"/>
      <c r="J545" s="147"/>
      <c r="K545" s="147"/>
      <c r="L545" s="35"/>
    </row>
    <row r="546" spans="1:12" x14ac:dyDescent="0.25">
      <c r="A546" s="1">
        <v>543</v>
      </c>
      <c r="B546" s="12">
        <v>261</v>
      </c>
      <c r="C546" s="52"/>
      <c r="D546" s="47" t="s">
        <v>800</v>
      </c>
      <c r="E546" s="194" t="s">
        <v>840</v>
      </c>
      <c r="F546" s="151" t="s">
        <v>805</v>
      </c>
      <c r="G546" s="154">
        <v>16</v>
      </c>
      <c r="H546" s="154">
        <v>5</v>
      </c>
      <c r="I546" s="154">
        <v>6</v>
      </c>
      <c r="J546" s="147"/>
      <c r="K546" s="147"/>
      <c r="L546" s="35"/>
    </row>
    <row r="547" spans="1:12" x14ac:dyDescent="0.25">
      <c r="A547" s="1">
        <v>544</v>
      </c>
      <c r="B547" s="12">
        <v>262</v>
      </c>
      <c r="C547" s="52"/>
      <c r="D547" s="47" t="s">
        <v>800</v>
      </c>
      <c r="E547" s="194" t="s">
        <v>841</v>
      </c>
      <c r="F547" s="151">
        <v>1876</v>
      </c>
      <c r="G547" s="154">
        <v>63</v>
      </c>
      <c r="H547" s="154"/>
      <c r="I547" s="154"/>
      <c r="J547" s="147"/>
      <c r="K547" s="147" t="s">
        <v>842</v>
      </c>
      <c r="L547" s="35" t="s">
        <v>843</v>
      </c>
    </row>
    <row r="548" spans="1:12" x14ac:dyDescent="0.25">
      <c r="A548" s="1">
        <v>545</v>
      </c>
      <c r="B548" s="12">
        <v>263</v>
      </c>
      <c r="C548" s="52"/>
      <c r="D548" s="47" t="s">
        <v>800</v>
      </c>
      <c r="E548" s="194" t="s">
        <v>844</v>
      </c>
      <c r="F548" s="151" t="s">
        <v>805</v>
      </c>
      <c r="G548" s="154">
        <v>105</v>
      </c>
      <c r="H548" s="154"/>
      <c r="I548" s="154"/>
      <c r="J548" s="147"/>
      <c r="L548" s="35" t="s">
        <v>564</v>
      </c>
    </row>
    <row r="549" spans="1:12" x14ac:dyDescent="0.25">
      <c r="A549" s="1">
        <v>546</v>
      </c>
      <c r="B549" s="12">
        <v>264</v>
      </c>
      <c r="C549" s="52"/>
      <c r="D549" s="47" t="s">
        <v>800</v>
      </c>
      <c r="E549" s="194" t="s">
        <v>845</v>
      </c>
      <c r="F549" s="151">
        <v>1878</v>
      </c>
      <c r="G549" s="154">
        <v>210</v>
      </c>
      <c r="H549" s="154"/>
      <c r="I549" s="154"/>
      <c r="J549" s="147"/>
      <c r="K549" s="147"/>
      <c r="L549" s="35" t="s">
        <v>846</v>
      </c>
    </row>
    <row r="550" spans="1:12" x14ac:dyDescent="0.25">
      <c r="A550" s="1">
        <v>547</v>
      </c>
      <c r="B550" s="234" t="s">
        <v>96</v>
      </c>
      <c r="C550" s="233"/>
      <c r="D550" s="234" t="s">
        <v>800</v>
      </c>
      <c r="E550" s="235" t="s">
        <v>847</v>
      </c>
      <c r="F550" s="242">
        <v>1872</v>
      </c>
      <c r="G550" s="240"/>
      <c r="H550" s="240"/>
      <c r="I550" s="240"/>
      <c r="J550" s="239"/>
      <c r="K550" s="239" t="s">
        <v>354</v>
      </c>
      <c r="L550" s="239" t="s">
        <v>848</v>
      </c>
    </row>
    <row r="551" spans="1:12" x14ac:dyDescent="0.25">
      <c r="A551" s="1">
        <v>548</v>
      </c>
      <c r="B551" s="256">
        <v>133</v>
      </c>
      <c r="C551" s="233"/>
      <c r="D551" s="256" t="s">
        <v>800</v>
      </c>
      <c r="E551" s="235" t="s">
        <v>849</v>
      </c>
      <c r="F551" s="265">
        <v>1875</v>
      </c>
      <c r="G551" s="257"/>
      <c r="H551" s="257"/>
      <c r="I551" s="257"/>
      <c r="J551" s="258"/>
      <c r="K551" s="258"/>
      <c r="L551" s="239"/>
    </row>
    <row r="552" spans="1:12" x14ac:dyDescent="0.25">
      <c r="A552" s="1">
        <v>549</v>
      </c>
      <c r="B552" s="256">
        <v>151</v>
      </c>
      <c r="C552" s="233"/>
      <c r="D552" s="256" t="s">
        <v>800</v>
      </c>
      <c r="E552" s="235" t="s">
        <v>850</v>
      </c>
      <c r="F552" s="265" t="s">
        <v>851</v>
      </c>
      <c r="G552" s="257"/>
      <c r="H552" s="257"/>
      <c r="I552" s="257"/>
      <c r="J552" s="258"/>
      <c r="K552" s="258"/>
      <c r="L552" s="239"/>
    </row>
    <row r="553" spans="1:12" x14ac:dyDescent="0.25">
      <c r="A553" s="1">
        <v>550</v>
      </c>
      <c r="B553" s="256">
        <v>155</v>
      </c>
      <c r="C553" s="233"/>
      <c r="D553" s="256" t="s">
        <v>800</v>
      </c>
      <c r="E553" s="235" t="s">
        <v>852</v>
      </c>
      <c r="F553" s="265" t="s">
        <v>851</v>
      </c>
      <c r="G553" s="257"/>
      <c r="H553" s="257"/>
      <c r="I553" s="257"/>
      <c r="J553" s="258"/>
      <c r="K553" s="258"/>
      <c r="L553" s="239"/>
    </row>
    <row r="554" spans="1:12" x14ac:dyDescent="0.25">
      <c r="A554" s="1">
        <v>551</v>
      </c>
      <c r="B554" s="256">
        <v>181</v>
      </c>
      <c r="C554" s="233"/>
      <c r="D554" s="256" t="s">
        <v>800</v>
      </c>
      <c r="E554" s="235" t="s">
        <v>853</v>
      </c>
      <c r="F554" s="265" t="s">
        <v>851</v>
      </c>
      <c r="G554" s="266"/>
      <c r="H554" s="266"/>
      <c r="I554" s="266"/>
      <c r="J554" s="250"/>
      <c r="K554" s="258"/>
      <c r="L554" s="239"/>
    </row>
    <row r="555" spans="1:12" x14ac:dyDescent="0.25">
      <c r="A555" s="1">
        <v>552</v>
      </c>
      <c r="B555" s="256">
        <v>184</v>
      </c>
      <c r="C555" s="233"/>
      <c r="D555" s="256" t="s">
        <v>800</v>
      </c>
      <c r="E555" s="235" t="s">
        <v>854</v>
      </c>
      <c r="F555" s="265" t="s">
        <v>851</v>
      </c>
      <c r="G555" s="266"/>
      <c r="H555" s="266"/>
      <c r="I555" s="266"/>
      <c r="J555" s="250"/>
      <c r="K555" s="258"/>
      <c r="L555" s="239"/>
    </row>
    <row r="556" spans="1:12" x14ac:dyDescent="0.25">
      <c r="A556" s="1">
        <v>553</v>
      </c>
      <c r="B556" s="234">
        <v>177</v>
      </c>
      <c r="C556" s="233"/>
      <c r="D556" s="234" t="s">
        <v>800</v>
      </c>
      <c r="E556" s="235" t="s">
        <v>855</v>
      </c>
      <c r="F556" s="236" t="s">
        <v>856</v>
      </c>
      <c r="G556" s="237"/>
      <c r="H556" s="237"/>
      <c r="I556" s="237"/>
      <c r="J556" s="238"/>
      <c r="K556" s="238"/>
      <c r="L556" s="239"/>
    </row>
    <row r="557" spans="1:12" x14ac:dyDescent="0.25">
      <c r="A557" s="1">
        <v>554</v>
      </c>
      <c r="B557" s="232">
        <v>49</v>
      </c>
      <c r="C557" s="233"/>
      <c r="D557" s="248" t="s">
        <v>800</v>
      </c>
      <c r="E557" s="235" t="s">
        <v>857</v>
      </c>
      <c r="F557" s="242" t="s">
        <v>858</v>
      </c>
      <c r="G557" s="240"/>
      <c r="H557" s="240"/>
      <c r="I557" s="240"/>
      <c r="J557" s="239"/>
      <c r="K557" s="239"/>
      <c r="L557" s="239"/>
    </row>
    <row r="558" spans="1:12" x14ac:dyDescent="0.25">
      <c r="A558" s="1">
        <v>555</v>
      </c>
      <c r="B558" s="232" t="s">
        <v>96</v>
      </c>
      <c r="C558" s="233"/>
      <c r="D558" s="234" t="s">
        <v>800</v>
      </c>
      <c r="E558" s="235" t="s">
        <v>859</v>
      </c>
      <c r="F558" s="237" t="s">
        <v>860</v>
      </c>
      <c r="G558" s="240"/>
      <c r="H558" s="240"/>
      <c r="I558" s="240"/>
      <c r="J558" s="239"/>
      <c r="K558" s="232"/>
      <c r="L558" s="239"/>
    </row>
    <row r="559" spans="1:12" x14ac:dyDescent="0.25">
      <c r="A559" s="1">
        <v>556</v>
      </c>
      <c r="B559" s="232" t="s">
        <v>96</v>
      </c>
      <c r="C559" s="233"/>
      <c r="D559" s="234" t="s">
        <v>800</v>
      </c>
      <c r="E559" s="235" t="s">
        <v>861</v>
      </c>
      <c r="F559" s="237" t="s">
        <v>805</v>
      </c>
      <c r="G559" s="240"/>
      <c r="H559" s="240"/>
      <c r="I559" s="240"/>
      <c r="J559" s="239"/>
      <c r="K559" s="240"/>
      <c r="L559" s="239" t="s">
        <v>564</v>
      </c>
    </row>
    <row r="560" spans="1:12" x14ac:dyDescent="0.25">
      <c r="A560" s="1">
        <v>557</v>
      </c>
      <c r="B560" s="11">
        <v>23</v>
      </c>
      <c r="C560" s="52">
        <v>140</v>
      </c>
      <c r="D560" s="47" t="s">
        <v>862</v>
      </c>
      <c r="E560" s="194" t="s">
        <v>167</v>
      </c>
      <c r="F560" s="151" t="s">
        <v>702</v>
      </c>
      <c r="G560" s="154">
        <v>42</v>
      </c>
      <c r="H560" s="154"/>
      <c r="I560" s="154"/>
      <c r="J560" s="147"/>
      <c r="K560" s="149" t="s">
        <v>863</v>
      </c>
      <c r="L560" s="35" t="s">
        <v>864</v>
      </c>
    </row>
    <row r="561" spans="1:12" x14ac:dyDescent="0.25">
      <c r="A561" s="1">
        <v>558</v>
      </c>
      <c r="B561" s="241">
        <v>50</v>
      </c>
      <c r="C561" s="233">
        <v>141</v>
      </c>
      <c r="D561" s="241" t="s">
        <v>865</v>
      </c>
      <c r="E561" s="235" t="s">
        <v>866</v>
      </c>
      <c r="F561" s="242"/>
      <c r="G561" s="240"/>
      <c r="H561" s="240"/>
      <c r="I561" s="240"/>
      <c r="J561" s="239"/>
      <c r="K561" s="243"/>
      <c r="L561" s="239"/>
    </row>
    <row r="562" spans="1:12" x14ac:dyDescent="0.25">
      <c r="A562" s="1">
        <v>559</v>
      </c>
      <c r="B562" s="241">
        <v>68</v>
      </c>
      <c r="C562" s="233"/>
      <c r="D562" s="241" t="s">
        <v>865</v>
      </c>
      <c r="E562" s="235" t="s">
        <v>867</v>
      </c>
      <c r="F562" s="242"/>
      <c r="G562" s="240"/>
      <c r="H562" s="240"/>
      <c r="I562" s="240"/>
      <c r="J562" s="239"/>
      <c r="K562" s="243"/>
      <c r="L562" s="239"/>
    </row>
    <row r="563" spans="1:12" x14ac:dyDescent="0.25">
      <c r="A563" s="1">
        <v>560</v>
      </c>
      <c r="B563" s="11">
        <v>76</v>
      </c>
      <c r="C563" s="52">
        <v>142</v>
      </c>
      <c r="D563" s="47" t="s">
        <v>868</v>
      </c>
      <c r="E563" s="194" t="s">
        <v>869</v>
      </c>
      <c r="F563" s="151">
        <v>1877</v>
      </c>
      <c r="G563" s="154">
        <v>52</v>
      </c>
      <c r="H563" s="154">
        <v>10</v>
      </c>
      <c r="I563" s="154"/>
      <c r="J563" s="147"/>
      <c r="K563" s="147"/>
      <c r="L563" s="35"/>
    </row>
    <row r="564" spans="1:12" x14ac:dyDescent="0.25">
      <c r="A564" s="1">
        <v>561</v>
      </c>
      <c r="B564" s="11">
        <v>77</v>
      </c>
      <c r="C564" s="52"/>
      <c r="D564" s="47" t="s">
        <v>868</v>
      </c>
      <c r="E564" s="194" t="s">
        <v>870</v>
      </c>
      <c r="F564" s="151"/>
      <c r="G564" s="154">
        <v>26</v>
      </c>
      <c r="H564" s="154">
        <v>5</v>
      </c>
      <c r="I564" s="154"/>
      <c r="J564" s="147"/>
      <c r="K564" s="147"/>
      <c r="L564" s="35"/>
    </row>
    <row r="565" spans="1:12" x14ac:dyDescent="0.25">
      <c r="A565" s="1">
        <v>562</v>
      </c>
      <c r="B565" s="232">
        <v>55</v>
      </c>
      <c r="C565" s="233"/>
      <c r="D565" s="248" t="s">
        <v>868</v>
      </c>
      <c r="E565" s="235" t="s">
        <v>871</v>
      </c>
      <c r="F565" s="242"/>
      <c r="G565" s="240"/>
      <c r="H565" s="240"/>
      <c r="I565" s="240"/>
      <c r="J565" s="239"/>
      <c r="K565" s="239"/>
      <c r="L565" s="239"/>
    </row>
    <row r="566" spans="1:12" x14ac:dyDescent="0.25">
      <c r="A566" s="1">
        <v>563</v>
      </c>
      <c r="B566" s="28">
        <v>126</v>
      </c>
      <c r="C566" s="52">
        <v>143</v>
      </c>
      <c r="D566" s="47" t="s">
        <v>872</v>
      </c>
      <c r="E566" s="194" t="s">
        <v>873</v>
      </c>
      <c r="F566" s="151">
        <v>1875</v>
      </c>
      <c r="G566" s="154">
        <v>15</v>
      </c>
      <c r="H566" s="154">
        <v>15</v>
      </c>
      <c r="I566" s="154"/>
      <c r="J566" s="147"/>
      <c r="K566" s="147" t="s">
        <v>874</v>
      </c>
      <c r="L566" s="35"/>
    </row>
    <row r="567" spans="1:12" x14ac:dyDescent="0.25">
      <c r="A567" s="1">
        <v>564</v>
      </c>
      <c r="B567" s="11">
        <v>109</v>
      </c>
      <c r="C567" s="52">
        <v>144</v>
      </c>
      <c r="D567" s="47" t="s">
        <v>875</v>
      </c>
      <c r="E567" s="194" t="s">
        <v>876</v>
      </c>
      <c r="F567" s="151"/>
      <c r="G567" s="154">
        <v>35</v>
      </c>
      <c r="H567" s="154">
        <v>14</v>
      </c>
      <c r="I567" s="154"/>
      <c r="J567" s="147"/>
      <c r="K567" s="147"/>
      <c r="L567" s="35"/>
    </row>
    <row r="568" spans="1:12" x14ac:dyDescent="0.25">
      <c r="A568" s="1">
        <v>565</v>
      </c>
      <c r="B568" s="11">
        <v>78</v>
      </c>
      <c r="C568" s="52">
        <v>145</v>
      </c>
      <c r="D568" s="47" t="s">
        <v>877</v>
      </c>
      <c r="E568" s="194" t="s">
        <v>878</v>
      </c>
      <c r="F568" s="151"/>
      <c r="G568" s="154">
        <v>21</v>
      </c>
      <c r="H568" s="154"/>
      <c r="I568" s="154"/>
      <c r="J568" s="147"/>
      <c r="K568" s="147"/>
      <c r="L568" s="35"/>
    </row>
    <row r="569" spans="1:12" x14ac:dyDescent="0.25">
      <c r="A569" s="1">
        <v>566</v>
      </c>
      <c r="B569" s="11">
        <v>99</v>
      </c>
      <c r="C569" s="52"/>
      <c r="D569" s="47" t="s">
        <v>877</v>
      </c>
      <c r="E569" s="194" t="s">
        <v>879</v>
      </c>
      <c r="F569" s="151"/>
      <c r="G569" s="154">
        <v>86</v>
      </c>
      <c r="H569" s="154">
        <v>2</v>
      </c>
      <c r="I569" s="154"/>
      <c r="J569" s="147"/>
      <c r="K569" s="147"/>
      <c r="L569" s="35"/>
    </row>
    <row r="570" spans="1:12" x14ac:dyDescent="0.25">
      <c r="A570" s="1">
        <v>567</v>
      </c>
      <c r="B570" s="11">
        <v>100</v>
      </c>
      <c r="C570" s="52"/>
      <c r="D570" s="47" t="s">
        <v>877</v>
      </c>
      <c r="E570" s="194" t="s">
        <v>880</v>
      </c>
      <c r="F570" s="151">
        <v>1872</v>
      </c>
      <c r="G570" s="154">
        <v>97</v>
      </c>
      <c r="H570" s="154">
        <v>13</v>
      </c>
      <c r="I570" s="154"/>
      <c r="J570" s="147"/>
      <c r="K570" s="147"/>
      <c r="L570" s="35"/>
    </row>
    <row r="571" spans="1:12" x14ac:dyDescent="0.25">
      <c r="A571" s="1">
        <v>568</v>
      </c>
      <c r="B571" s="11">
        <v>126</v>
      </c>
      <c r="C571" s="52">
        <v>146</v>
      </c>
      <c r="D571" s="47" t="s">
        <v>881</v>
      </c>
      <c r="E571" s="194" t="s">
        <v>882</v>
      </c>
      <c r="F571" s="151">
        <v>1874</v>
      </c>
      <c r="G571" s="154">
        <v>336</v>
      </c>
      <c r="H571" s="154"/>
      <c r="I571" s="154"/>
      <c r="J571" s="147"/>
      <c r="K571" s="147" t="s">
        <v>883</v>
      </c>
      <c r="L571" s="35" t="s">
        <v>884</v>
      </c>
    </row>
    <row r="572" spans="1:12" x14ac:dyDescent="0.25">
      <c r="A572" s="1">
        <v>569</v>
      </c>
      <c r="B572" s="12">
        <v>267</v>
      </c>
      <c r="C572" s="52"/>
      <c r="D572" s="47" t="s">
        <v>881</v>
      </c>
      <c r="E572" s="194" t="s">
        <v>882</v>
      </c>
      <c r="F572" s="151"/>
      <c r="G572" s="154">
        <v>2</v>
      </c>
      <c r="H572" s="154">
        <v>10</v>
      </c>
      <c r="I572" s="154"/>
      <c r="J572" s="147"/>
      <c r="K572" s="147" t="s">
        <v>583</v>
      </c>
      <c r="L572" s="35"/>
    </row>
    <row r="573" spans="1:12" x14ac:dyDescent="0.25">
      <c r="A573" s="1">
        <v>570</v>
      </c>
      <c r="B573" s="28">
        <v>127</v>
      </c>
      <c r="C573" s="52">
        <v>147</v>
      </c>
      <c r="D573" s="47" t="s">
        <v>885</v>
      </c>
      <c r="E573" s="194" t="s">
        <v>886</v>
      </c>
      <c r="F573" s="151"/>
      <c r="G573" s="154">
        <v>106</v>
      </c>
      <c r="H573" s="154">
        <v>1</v>
      </c>
      <c r="I573" s="154"/>
      <c r="J573" s="147"/>
      <c r="K573" s="147"/>
      <c r="L573" s="35"/>
    </row>
    <row r="574" spans="1:12" x14ac:dyDescent="0.25">
      <c r="A574" s="1">
        <v>571</v>
      </c>
      <c r="B574" s="11">
        <v>104</v>
      </c>
      <c r="C574" s="52">
        <v>148</v>
      </c>
      <c r="D574" s="47" t="s">
        <v>887</v>
      </c>
      <c r="E574" s="194" t="s">
        <v>888</v>
      </c>
      <c r="F574" s="151">
        <v>1874</v>
      </c>
      <c r="G574" s="154">
        <v>78</v>
      </c>
      <c r="H574" s="154">
        <v>15</v>
      </c>
      <c r="I574" s="154"/>
      <c r="J574" s="147"/>
      <c r="K574" s="167" t="s">
        <v>889</v>
      </c>
      <c r="L574" s="35" t="s">
        <v>890</v>
      </c>
    </row>
    <row r="575" spans="1:12" x14ac:dyDescent="0.25">
      <c r="A575" s="1">
        <v>572</v>
      </c>
      <c r="B575" s="12">
        <v>270</v>
      </c>
      <c r="C575" s="52"/>
      <c r="D575" s="47" t="s">
        <v>887</v>
      </c>
      <c r="E575" s="194" t="s">
        <v>891</v>
      </c>
      <c r="F575" s="151" t="s">
        <v>702</v>
      </c>
      <c r="G575" s="154">
        <v>157</v>
      </c>
      <c r="H575" s="154">
        <v>10</v>
      </c>
      <c r="I575" s="154"/>
      <c r="J575" s="147"/>
      <c r="K575" s="147" t="s">
        <v>889</v>
      </c>
      <c r="L575" s="35"/>
    </row>
    <row r="576" spans="1:12" x14ac:dyDescent="0.25">
      <c r="A576" s="1">
        <v>573</v>
      </c>
      <c r="B576" s="28">
        <v>128</v>
      </c>
      <c r="C576" s="52">
        <v>149</v>
      </c>
      <c r="D576" s="47" t="s">
        <v>892</v>
      </c>
      <c r="E576" s="194" t="s">
        <v>218</v>
      </c>
      <c r="F576" s="151">
        <v>1875</v>
      </c>
      <c r="G576" s="154">
        <v>21</v>
      </c>
      <c r="H576" s="154"/>
      <c r="I576" s="154"/>
      <c r="J576" s="147"/>
      <c r="K576" s="147" t="s">
        <v>863</v>
      </c>
      <c r="L576" s="35" t="s">
        <v>893</v>
      </c>
    </row>
    <row r="577" spans="1:12" x14ac:dyDescent="0.25">
      <c r="A577" s="1">
        <v>574</v>
      </c>
      <c r="B577" s="28">
        <v>129</v>
      </c>
      <c r="C577" s="52"/>
      <c r="D577" s="47" t="s">
        <v>892</v>
      </c>
      <c r="E577" s="194" t="s">
        <v>894</v>
      </c>
      <c r="F577" s="151"/>
      <c r="G577" s="154">
        <v>57</v>
      </c>
      <c r="H577" s="154">
        <v>15</v>
      </c>
      <c r="I577" s="154"/>
      <c r="J577" s="147"/>
      <c r="K577" s="147"/>
      <c r="L577" s="35"/>
    </row>
    <row r="578" spans="1:12" x14ac:dyDescent="0.25">
      <c r="A578" s="1">
        <v>575</v>
      </c>
      <c r="B578" s="12">
        <v>136</v>
      </c>
      <c r="C578" s="52">
        <v>150</v>
      </c>
      <c r="D578" s="47" t="s">
        <v>895</v>
      </c>
      <c r="E578" s="194" t="s">
        <v>896</v>
      </c>
      <c r="F578" s="151"/>
      <c r="G578" s="154">
        <v>4</v>
      </c>
      <c r="H578" s="154">
        <v>14</v>
      </c>
      <c r="I578" s="154">
        <v>6</v>
      </c>
      <c r="J578" s="147"/>
      <c r="K578" s="147"/>
      <c r="L578" s="35"/>
    </row>
    <row r="579" spans="1:12" x14ac:dyDescent="0.25">
      <c r="A579" s="1">
        <v>576</v>
      </c>
      <c r="B579" s="11">
        <v>108</v>
      </c>
      <c r="C579" s="52">
        <v>151</v>
      </c>
      <c r="D579" s="47" t="s">
        <v>897</v>
      </c>
      <c r="E579" s="194" t="s">
        <v>898</v>
      </c>
      <c r="F579" s="151">
        <v>1876</v>
      </c>
      <c r="G579" s="154">
        <v>31</v>
      </c>
      <c r="H579" s="154">
        <v>10</v>
      </c>
      <c r="I579" s="154"/>
      <c r="J579" s="147"/>
      <c r="K579" s="149"/>
      <c r="L579" s="35" t="s">
        <v>899</v>
      </c>
    </row>
    <row r="580" spans="1:12" x14ac:dyDescent="0.25">
      <c r="A580" s="1">
        <v>577</v>
      </c>
      <c r="B580" s="12">
        <v>70</v>
      </c>
      <c r="C580" s="52"/>
      <c r="D580" s="47" t="s">
        <v>897</v>
      </c>
      <c r="E580" s="194" t="s">
        <v>900</v>
      </c>
      <c r="F580" s="151"/>
      <c r="G580" s="154">
        <v>1</v>
      </c>
      <c r="H580" s="154">
        <v>6</v>
      </c>
      <c r="I580" s="154"/>
      <c r="J580" s="147" t="s">
        <v>124</v>
      </c>
      <c r="K580" s="147"/>
      <c r="L580" s="35"/>
    </row>
    <row r="581" spans="1:12" x14ac:dyDescent="0.25">
      <c r="A581" s="1">
        <v>578</v>
      </c>
      <c r="B581" s="12">
        <v>71</v>
      </c>
      <c r="C581" s="52"/>
      <c r="D581" s="47" t="s">
        <v>897</v>
      </c>
      <c r="E581" s="194" t="s">
        <v>901</v>
      </c>
      <c r="F581" s="151"/>
      <c r="G581" s="154">
        <v>2</v>
      </c>
      <c r="H581" s="154">
        <v>10</v>
      </c>
      <c r="I581" s="154"/>
      <c r="J581" s="147" t="s">
        <v>124</v>
      </c>
      <c r="K581" s="147"/>
      <c r="L581" s="35"/>
    </row>
    <row r="582" spans="1:12" x14ac:dyDescent="0.25">
      <c r="A582" s="1">
        <v>579</v>
      </c>
      <c r="B582" s="12">
        <v>72</v>
      </c>
      <c r="C582" s="52"/>
      <c r="D582" s="47" t="s">
        <v>897</v>
      </c>
      <c r="E582" s="194" t="s">
        <v>902</v>
      </c>
      <c r="F582" s="151"/>
      <c r="G582" s="154">
        <v>3</v>
      </c>
      <c r="H582" s="154"/>
      <c r="I582" s="154"/>
      <c r="J582" s="147" t="s">
        <v>124</v>
      </c>
      <c r="K582" s="147"/>
      <c r="L582" s="35"/>
    </row>
    <row r="583" spans="1:12" x14ac:dyDescent="0.25">
      <c r="A583" s="1">
        <v>580</v>
      </c>
      <c r="B583" s="12">
        <v>83</v>
      </c>
      <c r="C583" s="52"/>
      <c r="D583" s="47" t="s">
        <v>897</v>
      </c>
      <c r="E583" s="194" t="s">
        <v>823</v>
      </c>
      <c r="F583" s="151"/>
      <c r="G583" s="154">
        <v>3</v>
      </c>
      <c r="H583" s="154">
        <v>3</v>
      </c>
      <c r="I583" s="154"/>
      <c r="J583" s="147"/>
      <c r="K583" s="147"/>
      <c r="L583" s="35"/>
    </row>
    <row r="584" spans="1:12" x14ac:dyDescent="0.25">
      <c r="A584" s="1">
        <v>581</v>
      </c>
      <c r="B584" s="12">
        <v>84</v>
      </c>
      <c r="C584" s="52"/>
      <c r="D584" s="47" t="s">
        <v>897</v>
      </c>
      <c r="E584" s="194" t="s">
        <v>823</v>
      </c>
      <c r="F584" s="151"/>
      <c r="G584" s="154">
        <v>4</v>
      </c>
      <c r="H584" s="154">
        <v>4</v>
      </c>
      <c r="I584" s="154"/>
      <c r="J584" s="147"/>
      <c r="K584" s="147"/>
      <c r="L584" s="35"/>
    </row>
    <row r="585" spans="1:12" x14ac:dyDescent="0.25">
      <c r="A585" s="1">
        <v>582</v>
      </c>
      <c r="B585" s="12">
        <v>239</v>
      </c>
      <c r="C585" s="52"/>
      <c r="D585" s="47" t="s">
        <v>897</v>
      </c>
      <c r="E585" s="194" t="s">
        <v>903</v>
      </c>
      <c r="F585" s="151"/>
      <c r="G585" s="154">
        <v>9</v>
      </c>
      <c r="H585" s="154">
        <v>9</v>
      </c>
      <c r="I585" s="154"/>
      <c r="J585" s="147"/>
      <c r="K585" s="147"/>
      <c r="L585" s="35"/>
    </row>
    <row r="586" spans="1:12" x14ac:dyDescent="0.25">
      <c r="A586" s="1">
        <v>583</v>
      </c>
      <c r="B586" s="12">
        <v>240</v>
      </c>
      <c r="C586" s="52"/>
      <c r="D586" s="47" t="s">
        <v>897</v>
      </c>
      <c r="E586" s="194" t="s">
        <v>904</v>
      </c>
      <c r="F586" s="151"/>
      <c r="G586" s="154">
        <v>18</v>
      </c>
      <c r="H586" s="154">
        <v>18</v>
      </c>
      <c r="I586" s="154"/>
      <c r="J586" s="147"/>
      <c r="K586" s="147"/>
      <c r="L586" s="35"/>
    </row>
    <row r="587" spans="1:12" x14ac:dyDescent="0.25">
      <c r="A587" s="1">
        <v>584</v>
      </c>
      <c r="B587" s="12">
        <v>241</v>
      </c>
      <c r="C587" s="52"/>
      <c r="D587" s="47" t="s">
        <v>897</v>
      </c>
      <c r="E587" s="194" t="s">
        <v>905</v>
      </c>
      <c r="F587" s="151"/>
      <c r="G587" s="154">
        <v>2</v>
      </c>
      <c r="H587" s="154">
        <v>12</v>
      </c>
      <c r="I587" s="154">
        <v>6</v>
      </c>
      <c r="J587" s="147"/>
      <c r="K587" s="147"/>
      <c r="L587" s="35"/>
    </row>
    <row r="588" spans="1:12" x14ac:dyDescent="0.25">
      <c r="A588" s="1">
        <v>585</v>
      </c>
      <c r="B588" s="12">
        <v>242</v>
      </c>
      <c r="C588" s="52"/>
      <c r="D588" s="47" t="s">
        <v>897</v>
      </c>
      <c r="E588" s="194" t="s">
        <v>906</v>
      </c>
      <c r="F588" s="151"/>
      <c r="G588" s="154">
        <v>13</v>
      </c>
      <c r="H588" s="154">
        <v>13</v>
      </c>
      <c r="I588" s="154"/>
      <c r="J588" s="147"/>
      <c r="K588" s="147"/>
      <c r="L588" s="35"/>
    </row>
    <row r="589" spans="1:12" x14ac:dyDescent="0.25">
      <c r="A589" s="1">
        <v>586</v>
      </c>
      <c r="B589" s="12">
        <v>243</v>
      </c>
      <c r="C589" s="52"/>
      <c r="D589" s="47" t="s">
        <v>897</v>
      </c>
      <c r="E589" s="194" t="s">
        <v>907</v>
      </c>
      <c r="F589" s="151"/>
      <c r="G589" s="154">
        <v>28</v>
      </c>
      <c r="H589" s="154">
        <v>7</v>
      </c>
      <c r="I589" s="154"/>
      <c r="J589" s="147"/>
      <c r="K589" s="147"/>
      <c r="L589" s="35"/>
    </row>
    <row r="590" spans="1:12" x14ac:dyDescent="0.25">
      <c r="A590" s="1">
        <v>587</v>
      </c>
      <c r="B590" s="12">
        <v>244</v>
      </c>
      <c r="C590" s="52"/>
      <c r="D590" s="47" t="s">
        <v>897</v>
      </c>
      <c r="E590" s="194" t="s">
        <v>760</v>
      </c>
      <c r="F590" s="151"/>
      <c r="G590" s="154">
        <v>26</v>
      </c>
      <c r="H590" s="154">
        <v>15</v>
      </c>
      <c r="I590" s="154">
        <v>6</v>
      </c>
      <c r="J590" s="147"/>
      <c r="K590" s="147"/>
      <c r="L590" s="35"/>
    </row>
    <row r="591" spans="1:12" x14ac:dyDescent="0.25">
      <c r="A591" s="1">
        <v>588</v>
      </c>
      <c r="B591" s="12">
        <v>245</v>
      </c>
      <c r="C591" s="52"/>
      <c r="D591" s="47" t="s">
        <v>897</v>
      </c>
      <c r="E591" s="194" t="s">
        <v>908</v>
      </c>
      <c r="F591" s="151">
        <v>1875</v>
      </c>
      <c r="G591" s="154">
        <v>39</v>
      </c>
      <c r="H591" s="154">
        <v>18</v>
      </c>
      <c r="I591" s="154"/>
      <c r="J591" s="147"/>
      <c r="K591" s="147" t="s">
        <v>909</v>
      </c>
      <c r="L591" s="35" t="s">
        <v>910</v>
      </c>
    </row>
    <row r="592" spans="1:12" x14ac:dyDescent="0.25">
      <c r="A592" s="1">
        <v>589</v>
      </c>
      <c r="B592" s="232">
        <v>147</v>
      </c>
      <c r="C592" s="233"/>
      <c r="D592" s="248" t="s">
        <v>897</v>
      </c>
      <c r="E592" s="235" t="s">
        <v>911</v>
      </c>
      <c r="F592" s="242"/>
      <c r="G592" s="240"/>
      <c r="H592" s="240"/>
      <c r="I592" s="232"/>
      <c r="J592" s="239"/>
      <c r="K592" s="239"/>
      <c r="L592" s="239"/>
    </row>
    <row r="593" spans="1:12" x14ac:dyDescent="0.25">
      <c r="A593" s="1">
        <v>590</v>
      </c>
      <c r="B593" s="232">
        <v>148</v>
      </c>
      <c r="C593" s="233"/>
      <c r="D593" s="248" t="s">
        <v>897</v>
      </c>
      <c r="E593" s="235" t="s">
        <v>912</v>
      </c>
      <c r="F593" s="242"/>
      <c r="G593" s="240"/>
      <c r="H593" s="240"/>
      <c r="I593" s="232"/>
      <c r="J593" s="239"/>
      <c r="K593" s="239"/>
      <c r="L593" s="239"/>
    </row>
    <row r="594" spans="1:12" x14ac:dyDescent="0.25">
      <c r="A594" s="1">
        <v>591</v>
      </c>
      <c r="B594" s="232">
        <v>149</v>
      </c>
      <c r="C594" s="233"/>
      <c r="D594" s="248" t="s">
        <v>897</v>
      </c>
      <c r="E594" s="235" t="s">
        <v>913</v>
      </c>
      <c r="F594" s="242"/>
      <c r="G594" s="240"/>
      <c r="H594" s="240"/>
      <c r="I594" s="232"/>
      <c r="J594" s="239"/>
      <c r="K594" s="239"/>
      <c r="L594" s="239"/>
    </row>
    <row r="595" spans="1:12" x14ac:dyDescent="0.25">
      <c r="A595" s="1">
        <v>592</v>
      </c>
      <c r="B595" s="232">
        <v>150</v>
      </c>
      <c r="C595" s="233"/>
      <c r="D595" s="248" t="s">
        <v>897</v>
      </c>
      <c r="E595" s="235" t="s">
        <v>914</v>
      </c>
      <c r="F595" s="242"/>
      <c r="G595" s="240"/>
      <c r="H595" s="240"/>
      <c r="I595" s="232"/>
      <c r="J595" s="239"/>
      <c r="K595" s="239"/>
      <c r="L595" s="239"/>
    </row>
    <row r="596" spans="1:12" x14ac:dyDescent="0.25">
      <c r="A596" s="1">
        <v>593</v>
      </c>
      <c r="B596" s="232">
        <v>151</v>
      </c>
      <c r="C596" s="233"/>
      <c r="D596" s="248" t="s">
        <v>897</v>
      </c>
      <c r="E596" s="235" t="s">
        <v>915</v>
      </c>
      <c r="F596" s="242"/>
      <c r="G596" s="240"/>
      <c r="H596" s="240"/>
      <c r="I596" s="232"/>
      <c r="J596" s="239"/>
      <c r="K596" s="239"/>
      <c r="L596" s="239"/>
    </row>
    <row r="597" spans="1:12" x14ac:dyDescent="0.25">
      <c r="A597" s="1">
        <v>594</v>
      </c>
      <c r="B597" s="232">
        <v>152</v>
      </c>
      <c r="C597" s="233"/>
      <c r="D597" s="248" t="s">
        <v>897</v>
      </c>
      <c r="E597" s="235" t="s">
        <v>916</v>
      </c>
      <c r="F597" s="242"/>
      <c r="G597" s="240"/>
      <c r="H597" s="240"/>
      <c r="I597" s="232"/>
      <c r="J597" s="239"/>
      <c r="K597" s="239"/>
      <c r="L597" s="239"/>
    </row>
    <row r="598" spans="1:12" x14ac:dyDescent="0.25">
      <c r="A598" s="1">
        <v>595</v>
      </c>
      <c r="B598" s="232">
        <v>153</v>
      </c>
      <c r="C598" s="233"/>
      <c r="D598" s="248" t="s">
        <v>897</v>
      </c>
      <c r="E598" s="235" t="s">
        <v>917</v>
      </c>
      <c r="F598" s="242"/>
      <c r="G598" s="240"/>
      <c r="H598" s="240"/>
      <c r="I598" s="232"/>
      <c r="J598" s="239"/>
      <c r="K598" s="239"/>
      <c r="L598" s="239"/>
    </row>
    <row r="599" spans="1:12" x14ac:dyDescent="0.25">
      <c r="A599" s="1">
        <v>596</v>
      </c>
      <c r="B599" s="232">
        <v>154</v>
      </c>
      <c r="C599" s="233"/>
      <c r="D599" s="248" t="s">
        <v>897</v>
      </c>
      <c r="E599" s="235" t="s">
        <v>918</v>
      </c>
      <c r="F599" s="242"/>
      <c r="G599" s="240"/>
      <c r="H599" s="240"/>
      <c r="I599" s="232"/>
      <c r="J599" s="239"/>
      <c r="K599" s="239"/>
      <c r="L599" s="239"/>
    </row>
    <row r="600" spans="1:12" x14ac:dyDescent="0.25">
      <c r="A600" s="1">
        <v>597</v>
      </c>
      <c r="B600" s="232">
        <v>155</v>
      </c>
      <c r="C600" s="233"/>
      <c r="D600" s="248" t="s">
        <v>897</v>
      </c>
      <c r="E600" s="235" t="s">
        <v>919</v>
      </c>
      <c r="F600" s="242"/>
      <c r="G600" s="240"/>
      <c r="H600" s="240"/>
      <c r="I600" s="232"/>
      <c r="J600" s="239"/>
      <c r="K600" s="239"/>
      <c r="L600" s="239"/>
    </row>
    <row r="601" spans="1:12" x14ac:dyDescent="0.25">
      <c r="A601" s="1">
        <v>598</v>
      </c>
      <c r="B601" s="232">
        <v>156</v>
      </c>
      <c r="C601" s="233"/>
      <c r="D601" s="248" t="s">
        <v>897</v>
      </c>
      <c r="E601" s="235" t="s">
        <v>527</v>
      </c>
      <c r="F601" s="242"/>
      <c r="G601" s="240"/>
      <c r="H601" s="240"/>
      <c r="I601" s="232"/>
      <c r="J601" s="239"/>
      <c r="K601" s="239"/>
      <c r="L601" s="239"/>
    </row>
    <row r="602" spans="1:12" x14ac:dyDescent="0.25">
      <c r="A602" s="1">
        <v>599</v>
      </c>
      <c r="B602" s="232">
        <v>157</v>
      </c>
      <c r="C602" s="233"/>
      <c r="D602" s="248" t="s">
        <v>897</v>
      </c>
      <c r="E602" s="235" t="s">
        <v>920</v>
      </c>
      <c r="F602" s="242"/>
      <c r="G602" s="240"/>
      <c r="H602" s="240"/>
      <c r="I602" s="232"/>
      <c r="J602" s="239"/>
      <c r="K602" s="239"/>
      <c r="L602" s="239"/>
    </row>
    <row r="603" spans="1:12" x14ac:dyDescent="0.25">
      <c r="A603" s="1">
        <v>600</v>
      </c>
      <c r="B603" s="232">
        <v>158</v>
      </c>
      <c r="C603" s="233"/>
      <c r="D603" s="248" t="s">
        <v>897</v>
      </c>
      <c r="E603" s="235" t="s">
        <v>921</v>
      </c>
      <c r="F603" s="242"/>
      <c r="G603" s="240"/>
      <c r="H603" s="240"/>
      <c r="I603" s="232"/>
      <c r="J603" s="239"/>
      <c r="K603" s="239"/>
      <c r="L603" s="239"/>
    </row>
    <row r="604" spans="1:12" x14ac:dyDescent="0.25">
      <c r="A604" s="1">
        <v>601</v>
      </c>
      <c r="B604" s="232">
        <v>159</v>
      </c>
      <c r="C604" s="233"/>
      <c r="D604" s="248" t="s">
        <v>897</v>
      </c>
      <c r="E604" s="235" t="s">
        <v>922</v>
      </c>
      <c r="F604" s="242"/>
      <c r="G604" s="240"/>
      <c r="H604" s="240"/>
      <c r="I604" s="232"/>
      <c r="J604" s="239"/>
      <c r="K604" s="239"/>
      <c r="L604" s="239"/>
    </row>
    <row r="605" spans="1:12" x14ac:dyDescent="0.25">
      <c r="A605" s="1">
        <v>602</v>
      </c>
      <c r="B605" s="232">
        <v>160</v>
      </c>
      <c r="C605" s="233"/>
      <c r="D605" s="248" t="s">
        <v>897</v>
      </c>
      <c r="E605" s="235" t="s">
        <v>923</v>
      </c>
      <c r="F605" s="242"/>
      <c r="G605" s="240"/>
      <c r="H605" s="240"/>
      <c r="I605" s="232"/>
      <c r="J605" s="239"/>
      <c r="K605" s="239"/>
      <c r="L605" s="239"/>
    </row>
    <row r="606" spans="1:12" x14ac:dyDescent="0.25">
      <c r="A606" s="1">
        <v>603</v>
      </c>
      <c r="B606" s="232">
        <v>161</v>
      </c>
      <c r="C606" s="233"/>
      <c r="D606" s="248" t="s">
        <v>897</v>
      </c>
      <c r="E606" s="235" t="s">
        <v>924</v>
      </c>
      <c r="F606" s="242"/>
      <c r="G606" s="240"/>
      <c r="H606" s="240"/>
      <c r="I606" s="232"/>
      <c r="J606" s="239"/>
      <c r="K606" s="239"/>
      <c r="L606" s="239"/>
    </row>
    <row r="607" spans="1:12" x14ac:dyDescent="0.25">
      <c r="A607" s="1">
        <v>604</v>
      </c>
      <c r="B607" s="232">
        <v>162</v>
      </c>
      <c r="C607" s="233"/>
      <c r="D607" s="248" t="s">
        <v>897</v>
      </c>
      <c r="E607" s="235" t="s">
        <v>925</v>
      </c>
      <c r="F607" s="242"/>
      <c r="G607" s="240"/>
      <c r="H607" s="240"/>
      <c r="I607" s="232"/>
      <c r="J607" s="239"/>
      <c r="K607" s="239"/>
      <c r="L607" s="239"/>
    </row>
    <row r="608" spans="1:12" x14ac:dyDescent="0.25">
      <c r="A608" s="1">
        <v>605</v>
      </c>
      <c r="B608" s="232">
        <v>163</v>
      </c>
      <c r="C608" s="233"/>
      <c r="D608" s="248" t="s">
        <v>897</v>
      </c>
      <c r="E608" s="235" t="s">
        <v>926</v>
      </c>
      <c r="F608" s="242"/>
      <c r="G608" s="240"/>
      <c r="H608" s="240"/>
      <c r="I608" s="232"/>
      <c r="J608" s="239"/>
      <c r="K608" s="239"/>
      <c r="L608" s="239"/>
    </row>
    <row r="609" spans="1:12" x14ac:dyDescent="0.25">
      <c r="A609" s="1">
        <v>606</v>
      </c>
      <c r="B609" s="232">
        <v>164</v>
      </c>
      <c r="C609" s="233"/>
      <c r="D609" s="248" t="s">
        <v>897</v>
      </c>
      <c r="E609" s="235" t="s">
        <v>927</v>
      </c>
      <c r="F609" s="242"/>
      <c r="G609" s="240"/>
      <c r="H609" s="240"/>
      <c r="I609" s="232"/>
      <c r="J609" s="239"/>
      <c r="K609" s="239"/>
      <c r="L609" s="239"/>
    </row>
    <row r="610" spans="1:12" x14ac:dyDescent="0.25">
      <c r="A610" s="1">
        <v>607</v>
      </c>
      <c r="B610" s="232">
        <v>165</v>
      </c>
      <c r="C610" s="233"/>
      <c r="D610" s="248" t="s">
        <v>897</v>
      </c>
      <c r="E610" s="235" t="s">
        <v>928</v>
      </c>
      <c r="F610" s="242"/>
      <c r="G610" s="240"/>
      <c r="H610" s="240"/>
      <c r="I610" s="232"/>
      <c r="J610" s="239"/>
      <c r="K610" s="239"/>
      <c r="L610" s="239"/>
    </row>
    <row r="611" spans="1:12" x14ac:dyDescent="0.25">
      <c r="A611" s="1">
        <v>608</v>
      </c>
      <c r="B611" s="232">
        <v>166</v>
      </c>
      <c r="C611" s="233"/>
      <c r="D611" s="248" t="s">
        <v>897</v>
      </c>
      <c r="E611" s="235" t="s">
        <v>929</v>
      </c>
      <c r="F611" s="242"/>
      <c r="G611" s="240"/>
      <c r="H611" s="240"/>
      <c r="I611" s="232"/>
      <c r="J611" s="239"/>
      <c r="K611" s="239"/>
      <c r="L611" s="239"/>
    </row>
    <row r="612" spans="1:12" x14ac:dyDescent="0.25">
      <c r="A612" s="1">
        <v>609</v>
      </c>
      <c r="B612" s="232">
        <v>167</v>
      </c>
      <c r="C612" s="233"/>
      <c r="D612" s="248" t="s">
        <v>897</v>
      </c>
      <c r="E612" s="235" t="s">
        <v>930</v>
      </c>
      <c r="F612" s="242"/>
      <c r="G612" s="240"/>
      <c r="H612" s="240"/>
      <c r="I612" s="232"/>
      <c r="J612" s="239"/>
      <c r="K612" s="239"/>
      <c r="L612" s="239"/>
    </row>
    <row r="613" spans="1:12" x14ac:dyDescent="0.25">
      <c r="A613" s="1">
        <v>610</v>
      </c>
      <c r="B613" s="232">
        <v>168</v>
      </c>
      <c r="C613" s="233"/>
      <c r="D613" s="248" t="s">
        <v>897</v>
      </c>
      <c r="E613" s="235" t="s">
        <v>931</v>
      </c>
      <c r="F613" s="242"/>
      <c r="G613" s="240"/>
      <c r="H613" s="240"/>
      <c r="I613" s="232"/>
      <c r="J613" s="239"/>
      <c r="K613" s="239"/>
      <c r="L613" s="239"/>
    </row>
    <row r="614" spans="1:12" x14ac:dyDescent="0.25">
      <c r="A614" s="1">
        <v>611</v>
      </c>
      <c r="B614" s="232">
        <v>169</v>
      </c>
      <c r="C614" s="233"/>
      <c r="D614" s="248" t="s">
        <v>897</v>
      </c>
      <c r="E614" s="235" t="s">
        <v>927</v>
      </c>
      <c r="F614" s="242"/>
      <c r="G614" s="240"/>
      <c r="H614" s="240"/>
      <c r="I614" s="232"/>
      <c r="J614" s="239"/>
      <c r="K614" s="239"/>
      <c r="L614" s="239"/>
    </row>
    <row r="615" spans="1:12" x14ac:dyDescent="0.25">
      <c r="A615" s="1">
        <v>612</v>
      </c>
      <c r="B615" s="232">
        <v>170</v>
      </c>
      <c r="C615" s="233"/>
      <c r="D615" s="248" t="s">
        <v>897</v>
      </c>
      <c r="E615" s="235" t="s">
        <v>932</v>
      </c>
      <c r="F615" s="242"/>
      <c r="G615" s="240"/>
      <c r="H615" s="240"/>
      <c r="I615" s="232"/>
      <c r="J615" s="239"/>
      <c r="K615" s="239"/>
      <c r="L615" s="239"/>
    </row>
    <row r="616" spans="1:12" x14ac:dyDescent="0.25">
      <c r="A616" s="1">
        <v>613</v>
      </c>
      <c r="B616" s="232">
        <v>171</v>
      </c>
      <c r="C616" s="233"/>
      <c r="D616" s="248" t="s">
        <v>897</v>
      </c>
      <c r="E616" s="235" t="s">
        <v>926</v>
      </c>
      <c r="F616" s="242"/>
      <c r="G616" s="240"/>
      <c r="H616" s="240"/>
      <c r="I616" s="232"/>
      <c r="J616" s="239"/>
      <c r="K616" s="239"/>
      <c r="L616" s="239"/>
    </row>
    <row r="617" spans="1:12" x14ac:dyDescent="0.25">
      <c r="A617" s="1">
        <v>614</v>
      </c>
      <c r="B617" s="261">
        <v>136</v>
      </c>
      <c r="C617" s="233">
        <v>152</v>
      </c>
      <c r="D617" s="261" t="s">
        <v>933</v>
      </c>
      <c r="E617" s="235" t="s">
        <v>934</v>
      </c>
      <c r="F617" s="262" t="s">
        <v>935</v>
      </c>
      <c r="G617" s="263"/>
      <c r="H617" s="263"/>
      <c r="I617" s="263"/>
      <c r="J617" s="264"/>
      <c r="K617" s="250" t="s">
        <v>936</v>
      </c>
      <c r="L617" s="239" t="s">
        <v>937</v>
      </c>
    </row>
    <row r="618" spans="1:12" x14ac:dyDescent="0.25">
      <c r="A618" s="1">
        <v>615</v>
      </c>
      <c r="B618" s="12">
        <v>266</v>
      </c>
      <c r="C618" s="52">
        <v>153</v>
      </c>
      <c r="D618" s="47" t="s">
        <v>938</v>
      </c>
      <c r="E618" s="194" t="s">
        <v>939</v>
      </c>
      <c r="F618" s="151" t="s">
        <v>940</v>
      </c>
      <c r="G618" s="154">
        <v>32</v>
      </c>
      <c r="H618" s="154">
        <v>11</v>
      </c>
      <c r="I618" s="154"/>
      <c r="J618" s="147"/>
      <c r="K618" s="147" t="s">
        <v>941</v>
      </c>
      <c r="L618" s="35" t="s">
        <v>942</v>
      </c>
    </row>
    <row r="619" spans="1:12" x14ac:dyDescent="0.25">
      <c r="A619" s="1">
        <v>616</v>
      </c>
      <c r="B619" s="11">
        <v>12</v>
      </c>
      <c r="C619" s="52">
        <v>154</v>
      </c>
      <c r="D619" s="47" t="s">
        <v>943</v>
      </c>
      <c r="E619" s="194" t="s">
        <v>944</v>
      </c>
      <c r="F619" s="151"/>
      <c r="G619" s="154">
        <v>11</v>
      </c>
      <c r="H619" s="154"/>
      <c r="I619" s="154">
        <v>6</v>
      </c>
      <c r="J619" s="147"/>
      <c r="K619" s="147"/>
      <c r="L619" s="35"/>
    </row>
    <row r="620" spans="1:12" x14ac:dyDescent="0.25">
      <c r="A620" s="1">
        <v>617</v>
      </c>
      <c r="B620" s="28">
        <v>130</v>
      </c>
      <c r="C620" s="52">
        <v>155</v>
      </c>
      <c r="D620" s="47" t="s">
        <v>945</v>
      </c>
      <c r="E620" s="194" t="s">
        <v>946</v>
      </c>
      <c r="F620" s="151"/>
      <c r="G620" s="154">
        <v>3</v>
      </c>
      <c r="H620" s="154">
        <v>15</v>
      </c>
      <c r="I620" s="154"/>
      <c r="J620" s="147"/>
      <c r="K620" s="147"/>
      <c r="L620" s="35"/>
    </row>
    <row r="621" spans="1:12" x14ac:dyDescent="0.25">
      <c r="A621" s="1">
        <v>618</v>
      </c>
      <c r="B621" s="28">
        <v>131</v>
      </c>
      <c r="C621" s="52"/>
      <c r="D621" s="47" t="s">
        <v>945</v>
      </c>
      <c r="E621" s="194" t="s">
        <v>947</v>
      </c>
      <c r="F621" s="151"/>
      <c r="G621" s="154">
        <v>1</v>
      </c>
      <c r="H621" s="154">
        <v>5</v>
      </c>
      <c r="I621" s="154"/>
      <c r="J621" s="147"/>
      <c r="K621" s="147"/>
      <c r="L621" s="35"/>
    </row>
    <row r="622" spans="1:12" x14ac:dyDescent="0.25">
      <c r="A622" s="1">
        <v>619</v>
      </c>
      <c r="B622" s="28">
        <v>132</v>
      </c>
      <c r="C622" s="52">
        <v>156</v>
      </c>
      <c r="D622" s="47" t="s">
        <v>948</v>
      </c>
      <c r="E622" s="194" t="s">
        <v>949</v>
      </c>
      <c r="F622" s="151"/>
      <c r="G622" s="154">
        <v>1</v>
      </c>
      <c r="H622" s="154">
        <v>2</v>
      </c>
      <c r="I622" s="154"/>
      <c r="J622" s="147"/>
      <c r="K622" s="147"/>
      <c r="L622" s="35"/>
    </row>
    <row r="623" spans="1:12" x14ac:dyDescent="0.25">
      <c r="A623" s="1">
        <v>620</v>
      </c>
      <c r="B623" s="11">
        <v>15</v>
      </c>
      <c r="C623" s="52">
        <v>157</v>
      </c>
      <c r="D623" s="47" t="s">
        <v>950</v>
      </c>
      <c r="E623" s="194" t="s">
        <v>951</v>
      </c>
      <c r="F623" s="151"/>
      <c r="G623" s="154">
        <v>3</v>
      </c>
      <c r="H623" s="154">
        <v>3</v>
      </c>
      <c r="I623" s="154"/>
      <c r="J623" s="147"/>
      <c r="K623" s="147"/>
      <c r="L623" s="35"/>
    </row>
    <row r="624" spans="1:12" x14ac:dyDescent="0.25">
      <c r="A624" s="1">
        <v>621</v>
      </c>
      <c r="B624" s="11">
        <v>13</v>
      </c>
      <c r="C624" s="52">
        <v>158</v>
      </c>
      <c r="D624" s="47" t="s">
        <v>952</v>
      </c>
      <c r="E624" s="194" t="s">
        <v>953</v>
      </c>
      <c r="F624" s="151">
        <v>1876</v>
      </c>
      <c r="G624" s="154">
        <v>17</v>
      </c>
      <c r="H624" s="154">
        <v>17</v>
      </c>
      <c r="I624" s="154"/>
      <c r="J624" s="147"/>
      <c r="L624" s="35"/>
    </row>
    <row r="625" spans="1:12" x14ac:dyDescent="0.25">
      <c r="A625" s="1">
        <v>622</v>
      </c>
      <c r="B625" s="11">
        <v>14</v>
      </c>
      <c r="C625" s="52"/>
      <c r="D625" s="47" t="s">
        <v>952</v>
      </c>
      <c r="E625" s="194" t="s">
        <v>954</v>
      </c>
      <c r="F625" s="151"/>
      <c r="G625" s="154">
        <v>7</v>
      </c>
      <c r="H625" s="154">
        <v>7</v>
      </c>
      <c r="I625" s="154"/>
      <c r="J625" s="147" t="s">
        <v>124</v>
      </c>
      <c r="K625" s="147"/>
      <c r="L625" s="35"/>
    </row>
    <row r="626" spans="1:12" x14ac:dyDescent="0.25">
      <c r="A626" s="1">
        <v>623</v>
      </c>
      <c r="B626" s="28">
        <v>133</v>
      </c>
      <c r="C626" s="52">
        <v>159</v>
      </c>
      <c r="D626" s="47" t="s">
        <v>955</v>
      </c>
      <c r="E626" s="194" t="s">
        <v>956</v>
      </c>
      <c r="F626" s="151"/>
      <c r="G626" s="154">
        <v>8</v>
      </c>
      <c r="H626" s="154">
        <v>10</v>
      </c>
      <c r="I626" s="154"/>
      <c r="J626" s="147"/>
      <c r="K626" s="147"/>
      <c r="L626" s="35"/>
    </row>
    <row r="627" spans="1:12" x14ac:dyDescent="0.25">
      <c r="A627" s="1">
        <v>624</v>
      </c>
      <c r="B627" s="28">
        <v>134</v>
      </c>
      <c r="C627" s="52"/>
      <c r="D627" s="47" t="s">
        <v>955</v>
      </c>
      <c r="E627" s="194" t="s">
        <v>957</v>
      </c>
      <c r="F627" s="151"/>
      <c r="G627" s="154"/>
      <c r="H627" s="154"/>
      <c r="I627" s="154"/>
      <c r="J627" s="147"/>
      <c r="K627" s="147"/>
      <c r="L627" s="35"/>
    </row>
    <row r="628" spans="1:12" x14ac:dyDescent="0.25">
      <c r="A628" s="1">
        <v>625</v>
      </c>
      <c r="B628" s="28">
        <v>135</v>
      </c>
      <c r="C628" s="52"/>
      <c r="D628" s="47" t="s">
        <v>955</v>
      </c>
      <c r="E628" s="194" t="s">
        <v>958</v>
      </c>
      <c r="F628" s="151"/>
      <c r="G628" s="154">
        <v>2</v>
      </c>
      <c r="H628" s="154">
        <v>17</v>
      </c>
      <c r="I628" s="154">
        <v>6</v>
      </c>
      <c r="J628" s="147"/>
      <c r="K628" s="147"/>
      <c r="L628" s="35"/>
    </row>
    <row r="629" spans="1:12" x14ac:dyDescent="0.25">
      <c r="A629" s="1">
        <v>626</v>
      </c>
      <c r="B629" s="12">
        <v>227</v>
      </c>
      <c r="C629" s="52">
        <v>160</v>
      </c>
      <c r="D629" s="47" t="s">
        <v>959</v>
      </c>
      <c r="E629" s="194" t="s">
        <v>960</v>
      </c>
      <c r="F629" s="151"/>
      <c r="G629" s="154">
        <v>36</v>
      </c>
      <c r="H629" s="154">
        <v>15</v>
      </c>
      <c r="I629" s="154"/>
      <c r="J629" s="147"/>
      <c r="K629" s="147"/>
      <c r="L629" s="35"/>
    </row>
    <row r="630" spans="1:12" x14ac:dyDescent="0.25">
      <c r="A630" s="1">
        <v>627</v>
      </c>
      <c r="B630" s="12">
        <v>228</v>
      </c>
      <c r="C630" s="52">
        <v>161</v>
      </c>
      <c r="D630" s="47" t="s">
        <v>961</v>
      </c>
      <c r="E630" s="194" t="s">
        <v>605</v>
      </c>
      <c r="F630" s="151"/>
      <c r="G630" s="154">
        <v>3</v>
      </c>
      <c r="H630" s="154">
        <v>13</v>
      </c>
      <c r="I630" s="154">
        <v>6</v>
      </c>
      <c r="J630" s="147"/>
      <c r="K630" s="147"/>
      <c r="L630" s="35"/>
    </row>
    <row r="631" spans="1:12" x14ac:dyDescent="0.25">
      <c r="A631" s="1">
        <v>628</v>
      </c>
      <c r="B631" s="241">
        <v>30</v>
      </c>
      <c r="C631" s="233">
        <v>162</v>
      </c>
      <c r="D631" s="241" t="s">
        <v>962</v>
      </c>
      <c r="E631" s="235" t="s">
        <v>963</v>
      </c>
      <c r="F631" s="242"/>
      <c r="G631" s="240"/>
      <c r="H631" s="240"/>
      <c r="I631" s="240"/>
      <c r="J631" s="239"/>
      <c r="K631" s="243"/>
      <c r="L631" s="239"/>
    </row>
    <row r="632" spans="1:12" x14ac:dyDescent="0.25">
      <c r="A632" s="1">
        <v>629</v>
      </c>
      <c r="B632" s="241">
        <v>37</v>
      </c>
      <c r="C632" s="233"/>
      <c r="D632" s="241" t="s">
        <v>962</v>
      </c>
      <c r="E632" s="235" t="s">
        <v>964</v>
      </c>
      <c r="F632" s="242"/>
      <c r="G632" s="240"/>
      <c r="H632" s="240"/>
      <c r="I632" s="240"/>
      <c r="J632" s="239"/>
      <c r="K632" s="243"/>
      <c r="L632" s="239"/>
    </row>
    <row r="633" spans="1:12" x14ac:dyDescent="0.25">
      <c r="A633" s="1">
        <v>630</v>
      </c>
      <c r="B633" s="11">
        <v>16</v>
      </c>
      <c r="C633" s="52">
        <v>163</v>
      </c>
      <c r="D633" s="47" t="s">
        <v>965</v>
      </c>
      <c r="E633" s="194" t="s">
        <v>966</v>
      </c>
      <c r="F633" s="151"/>
      <c r="G633" s="154">
        <v>3</v>
      </c>
      <c r="H633" s="154">
        <v>3</v>
      </c>
      <c r="I633" s="154"/>
      <c r="J633" s="147"/>
      <c r="K633" s="147"/>
      <c r="L633" s="35"/>
    </row>
    <row r="634" spans="1:12" x14ac:dyDescent="0.25">
      <c r="A634" s="1">
        <v>631</v>
      </c>
      <c r="B634" s="11">
        <v>94</v>
      </c>
      <c r="C634" s="52">
        <v>164</v>
      </c>
      <c r="D634" s="47" t="s">
        <v>967</v>
      </c>
      <c r="E634" s="194" t="s">
        <v>968</v>
      </c>
      <c r="F634" s="151"/>
      <c r="G634" s="154">
        <v>43</v>
      </c>
      <c r="H634" s="154">
        <v>1</v>
      </c>
      <c r="I634" s="154"/>
      <c r="J634" s="147"/>
      <c r="K634" s="147"/>
      <c r="L634" s="35"/>
    </row>
    <row r="635" spans="1:12" x14ac:dyDescent="0.25">
      <c r="A635" s="1">
        <v>632</v>
      </c>
      <c r="B635" s="11">
        <v>95</v>
      </c>
      <c r="C635" s="52"/>
      <c r="D635" s="47" t="s">
        <v>967</v>
      </c>
      <c r="E635" s="194" t="s">
        <v>969</v>
      </c>
      <c r="F635" s="151"/>
      <c r="G635" s="154">
        <v>147</v>
      </c>
      <c r="H635" s="154"/>
      <c r="I635" s="154"/>
      <c r="J635" s="147"/>
      <c r="K635" s="147"/>
      <c r="L635" s="35"/>
    </row>
    <row r="636" spans="1:12" x14ac:dyDescent="0.25">
      <c r="A636" s="1">
        <v>633</v>
      </c>
      <c r="B636" s="11">
        <v>96</v>
      </c>
      <c r="C636" s="52"/>
      <c r="D636" s="47" t="s">
        <v>967</v>
      </c>
      <c r="E636" s="194" t="s">
        <v>970</v>
      </c>
      <c r="F636" s="151">
        <v>1879</v>
      </c>
      <c r="G636" s="154">
        <v>378</v>
      </c>
      <c r="H636" s="154"/>
      <c r="I636" s="154"/>
      <c r="J636" s="147"/>
      <c r="K636" s="147"/>
      <c r="L636" s="35"/>
    </row>
    <row r="637" spans="1:12" x14ac:dyDescent="0.25">
      <c r="A637" s="1">
        <v>634</v>
      </c>
      <c r="B637" s="11">
        <v>97</v>
      </c>
      <c r="C637" s="52"/>
      <c r="D637" s="47" t="s">
        <v>967</v>
      </c>
      <c r="E637" s="194" t="s">
        <v>971</v>
      </c>
      <c r="F637" s="151">
        <v>1878</v>
      </c>
      <c r="G637" s="154">
        <v>215</v>
      </c>
      <c r="H637" s="154">
        <v>5</v>
      </c>
      <c r="I637" s="154"/>
      <c r="J637" s="147"/>
      <c r="K637" s="147"/>
      <c r="L637" s="35"/>
    </row>
    <row r="638" spans="1:12" x14ac:dyDescent="0.25">
      <c r="A638" s="1">
        <v>635</v>
      </c>
      <c r="B638" s="11">
        <v>98</v>
      </c>
      <c r="C638" s="52"/>
      <c r="D638" s="47" t="s">
        <v>967</v>
      </c>
      <c r="E638" s="194" t="s">
        <v>972</v>
      </c>
      <c r="F638" s="151">
        <v>1877</v>
      </c>
      <c r="G638" s="154">
        <v>315</v>
      </c>
      <c r="H638" s="154"/>
      <c r="I638" s="154"/>
      <c r="J638" s="147"/>
      <c r="L638" s="35"/>
    </row>
    <row r="639" spans="1:12" x14ac:dyDescent="0.25">
      <c r="A639" s="1">
        <v>636</v>
      </c>
      <c r="B639" s="12">
        <v>73</v>
      </c>
      <c r="C639" s="52">
        <v>165</v>
      </c>
      <c r="D639" s="47" t="s">
        <v>973</v>
      </c>
      <c r="E639" s="194" t="s">
        <v>974</v>
      </c>
      <c r="F639" s="155"/>
      <c r="G639" s="154">
        <v>26</v>
      </c>
      <c r="H639" s="154">
        <v>15</v>
      </c>
      <c r="I639" s="154"/>
      <c r="J639" s="147"/>
      <c r="K639" s="147"/>
      <c r="L639" s="35"/>
    </row>
    <row r="640" spans="1:12" x14ac:dyDescent="0.25">
      <c r="A640" s="1">
        <v>637</v>
      </c>
      <c r="B640" s="241">
        <v>41</v>
      </c>
      <c r="C640" s="233">
        <v>166</v>
      </c>
      <c r="D640" s="241" t="s">
        <v>975</v>
      </c>
      <c r="E640" s="235" t="s">
        <v>976</v>
      </c>
      <c r="F640" s="242"/>
      <c r="G640" s="240"/>
      <c r="H640" s="240"/>
      <c r="I640" s="240"/>
      <c r="J640" s="239"/>
      <c r="K640" s="243"/>
      <c r="L640" s="239"/>
    </row>
    <row r="641" spans="1:12" x14ac:dyDescent="0.25">
      <c r="A641" s="1">
        <v>638</v>
      </c>
      <c r="B641" s="12">
        <v>74</v>
      </c>
      <c r="C641" s="52">
        <v>167</v>
      </c>
      <c r="D641" s="47" t="s">
        <v>977</v>
      </c>
      <c r="E641" s="194" t="s">
        <v>978</v>
      </c>
      <c r="F641" s="151"/>
      <c r="G641" s="154">
        <v>2</v>
      </c>
      <c r="H641" s="154">
        <v>12</v>
      </c>
      <c r="I641" s="154">
        <v>6</v>
      </c>
      <c r="J641" s="147"/>
      <c r="K641" s="147"/>
      <c r="L641" s="35"/>
    </row>
    <row r="642" spans="1:12" x14ac:dyDescent="0.25">
      <c r="A642" s="1">
        <v>639</v>
      </c>
      <c r="B642" s="12">
        <v>75</v>
      </c>
      <c r="C642" s="52"/>
      <c r="D642" s="47" t="s">
        <v>977</v>
      </c>
      <c r="E642" s="194" t="s">
        <v>979</v>
      </c>
      <c r="F642" s="151"/>
      <c r="G642" s="154">
        <v>3</v>
      </c>
      <c r="H642" s="154">
        <v>13</v>
      </c>
      <c r="I642" s="154">
        <v>6</v>
      </c>
      <c r="J642" s="147"/>
      <c r="K642" s="147"/>
      <c r="L642" s="35"/>
    </row>
    <row r="643" spans="1:12" x14ac:dyDescent="0.25">
      <c r="A643" s="1">
        <v>640</v>
      </c>
      <c r="B643" s="28">
        <v>137</v>
      </c>
      <c r="C643" s="52">
        <v>168</v>
      </c>
      <c r="D643" s="47" t="s">
        <v>980</v>
      </c>
      <c r="E643" s="194" t="s">
        <v>326</v>
      </c>
      <c r="F643" s="151"/>
      <c r="G643" s="154">
        <v>2</v>
      </c>
      <c r="H643" s="154"/>
      <c r="I643" s="154"/>
      <c r="J643" s="147"/>
      <c r="K643" s="147"/>
      <c r="L643" s="35"/>
    </row>
    <row r="644" spans="1:12" x14ac:dyDescent="0.25">
      <c r="A644" s="1">
        <v>641</v>
      </c>
      <c r="B644" s="11">
        <v>17</v>
      </c>
      <c r="C644" s="52">
        <v>169</v>
      </c>
      <c r="D644" s="47" t="s">
        <v>981</v>
      </c>
      <c r="E644" s="194" t="s">
        <v>982</v>
      </c>
      <c r="F644" s="151"/>
      <c r="G644" s="154">
        <v>5</v>
      </c>
      <c r="H644" s="154">
        <v>5</v>
      </c>
      <c r="I644" s="154"/>
      <c r="J644" s="147"/>
      <c r="K644" s="147"/>
      <c r="L644" s="35"/>
    </row>
    <row r="645" spans="1:12" x14ac:dyDescent="0.25">
      <c r="A645" s="1">
        <v>642</v>
      </c>
      <c r="B645" s="261">
        <v>125</v>
      </c>
      <c r="C645" s="233"/>
      <c r="D645" s="261" t="s">
        <v>983</v>
      </c>
      <c r="E645" s="235" t="s">
        <v>984</v>
      </c>
      <c r="F645" s="263"/>
      <c r="G645" s="263"/>
      <c r="H645" s="263"/>
      <c r="I645" s="263"/>
      <c r="J645" s="264"/>
      <c r="K645" s="250" t="s">
        <v>985</v>
      </c>
      <c r="L645" s="239"/>
    </row>
    <row r="646" spans="1:12" x14ac:dyDescent="0.25">
      <c r="A646" s="1">
        <v>643</v>
      </c>
      <c r="B646" s="11">
        <v>18</v>
      </c>
      <c r="C646" s="52">
        <v>170</v>
      </c>
      <c r="D646" s="47" t="s">
        <v>986</v>
      </c>
      <c r="E646" s="194" t="s">
        <v>987</v>
      </c>
      <c r="F646" s="151"/>
      <c r="G646" s="154">
        <v>31</v>
      </c>
      <c r="H646" s="154">
        <v>10</v>
      </c>
      <c r="I646" s="154"/>
      <c r="J646" s="147"/>
      <c r="K646" s="147"/>
      <c r="L646" s="35"/>
    </row>
    <row r="647" spans="1:12" x14ac:dyDescent="0.25">
      <c r="A647" s="1">
        <v>644</v>
      </c>
      <c r="B647" s="28">
        <v>138</v>
      </c>
      <c r="C647" s="52">
        <v>171</v>
      </c>
      <c r="D647" s="47" t="s">
        <v>988</v>
      </c>
      <c r="E647" s="194" t="s">
        <v>253</v>
      </c>
      <c r="F647" s="151"/>
      <c r="G647" s="154">
        <v>26</v>
      </c>
      <c r="H647" s="154">
        <v>5</v>
      </c>
      <c r="I647" s="154"/>
      <c r="J647" s="147"/>
      <c r="K647" s="147"/>
      <c r="L647" s="35"/>
    </row>
    <row r="648" spans="1:12" x14ac:dyDescent="0.25">
      <c r="A648" s="1">
        <v>645</v>
      </c>
      <c r="B648" s="28">
        <v>139</v>
      </c>
      <c r="C648" s="52"/>
      <c r="D648" s="47" t="s">
        <v>988</v>
      </c>
      <c r="E648" s="194" t="s">
        <v>989</v>
      </c>
      <c r="F648" s="151"/>
      <c r="G648" s="154">
        <v>33</v>
      </c>
      <c r="H648" s="154">
        <v>1</v>
      </c>
      <c r="I648" s="154">
        <v>6</v>
      </c>
      <c r="J648" s="147"/>
      <c r="K648" s="147"/>
      <c r="L648" s="35"/>
    </row>
    <row r="649" spans="1:12" x14ac:dyDescent="0.25">
      <c r="A649" s="1">
        <v>646</v>
      </c>
      <c r="B649" s="28">
        <v>140</v>
      </c>
      <c r="C649" s="52"/>
      <c r="D649" s="47" t="s">
        <v>988</v>
      </c>
      <c r="E649" s="194" t="s">
        <v>990</v>
      </c>
      <c r="F649" s="151"/>
      <c r="G649" s="154">
        <v>15</v>
      </c>
      <c r="H649" s="154">
        <v>15</v>
      </c>
      <c r="I649" s="154"/>
      <c r="J649" s="147"/>
      <c r="K649" s="147"/>
      <c r="L649" s="35"/>
    </row>
    <row r="650" spans="1:12" x14ac:dyDescent="0.25">
      <c r="A650" s="1">
        <v>647</v>
      </c>
      <c r="B650" s="28">
        <v>141</v>
      </c>
      <c r="C650" s="52"/>
      <c r="D650" s="47" t="s">
        <v>988</v>
      </c>
      <c r="E650" s="194" t="s">
        <v>991</v>
      </c>
      <c r="F650" s="151"/>
      <c r="G650" s="154">
        <v>17</v>
      </c>
      <c r="H650" s="154">
        <v>6</v>
      </c>
      <c r="I650" s="154">
        <v>6</v>
      </c>
      <c r="J650" s="147"/>
      <c r="K650" s="147"/>
      <c r="L650" s="35"/>
    </row>
    <row r="651" spans="1:12" x14ac:dyDescent="0.25">
      <c r="A651" s="1">
        <v>648</v>
      </c>
      <c r="B651" s="241">
        <v>73</v>
      </c>
      <c r="C651" s="233">
        <v>172</v>
      </c>
      <c r="D651" s="241" t="s">
        <v>992</v>
      </c>
      <c r="E651" s="235" t="s">
        <v>993</v>
      </c>
      <c r="F651" s="242"/>
      <c r="G651" s="240"/>
      <c r="H651" s="240"/>
      <c r="I651" s="240"/>
      <c r="J651" s="239"/>
      <c r="K651" s="243"/>
      <c r="L651" s="239"/>
    </row>
    <row r="652" spans="1:12" x14ac:dyDescent="0.25">
      <c r="A652" s="1">
        <v>649</v>
      </c>
      <c r="B652" s="11">
        <v>129</v>
      </c>
      <c r="C652" s="52">
        <v>173</v>
      </c>
      <c r="D652" s="47" t="s">
        <v>994</v>
      </c>
      <c r="E652" s="194" t="s">
        <v>203</v>
      </c>
      <c r="F652" s="151">
        <v>1875</v>
      </c>
      <c r="G652" s="154">
        <v>997</v>
      </c>
      <c r="H652" s="154">
        <v>10</v>
      </c>
      <c r="I652" s="154"/>
      <c r="J652" s="147"/>
      <c r="K652" s="147" t="s">
        <v>995</v>
      </c>
      <c r="L652" s="35" t="s">
        <v>775</v>
      </c>
    </row>
    <row r="653" spans="1:12" x14ac:dyDescent="0.25">
      <c r="A653" s="1">
        <v>650</v>
      </c>
      <c r="B653" s="28">
        <v>20</v>
      </c>
      <c r="C653" s="52"/>
      <c r="D653" s="47" t="s">
        <v>994</v>
      </c>
      <c r="E653" s="194" t="s">
        <v>996</v>
      </c>
      <c r="F653" s="151"/>
      <c r="G653" s="154">
        <v>25</v>
      </c>
      <c r="H653" s="154">
        <v>14</v>
      </c>
      <c r="I653" s="154">
        <v>6</v>
      </c>
      <c r="J653" s="147"/>
      <c r="K653" s="147"/>
      <c r="L653" s="35"/>
    </row>
    <row r="654" spans="1:12" x14ac:dyDescent="0.25">
      <c r="A654" s="1">
        <v>651</v>
      </c>
      <c r="B654" s="12">
        <v>271</v>
      </c>
      <c r="C654" s="52"/>
      <c r="D654" s="47" t="s">
        <v>997</v>
      </c>
      <c r="E654" s="194" t="s">
        <v>998</v>
      </c>
      <c r="F654" s="151"/>
      <c r="G654" s="154">
        <v>115</v>
      </c>
      <c r="H654" s="154">
        <v>10</v>
      </c>
      <c r="I654" s="154"/>
      <c r="J654" s="147"/>
      <c r="K654" s="147" t="s">
        <v>999</v>
      </c>
      <c r="L654" s="35"/>
    </row>
    <row r="655" spans="1:12" x14ac:dyDescent="0.25">
      <c r="A655" s="1">
        <v>652</v>
      </c>
      <c r="B655" s="241"/>
      <c r="C655" s="233">
        <v>174</v>
      </c>
      <c r="D655" s="231" t="s">
        <v>1000</v>
      </c>
      <c r="E655" s="235" t="s">
        <v>1001</v>
      </c>
      <c r="F655" s="242">
        <v>1871</v>
      </c>
      <c r="G655" s="240"/>
      <c r="H655" s="240"/>
      <c r="I655" s="240"/>
      <c r="J655" s="239"/>
      <c r="K655" s="239" t="s">
        <v>340</v>
      </c>
      <c r="L655" s="239" t="s">
        <v>1002</v>
      </c>
    </row>
    <row r="656" spans="1:12" x14ac:dyDescent="0.25">
      <c r="A656" s="1">
        <v>653</v>
      </c>
      <c r="B656" s="12">
        <v>76</v>
      </c>
      <c r="C656" s="52">
        <v>175</v>
      </c>
      <c r="D656" s="47" t="s">
        <v>1003</v>
      </c>
      <c r="E656" s="194" t="s">
        <v>1004</v>
      </c>
      <c r="F656" s="151"/>
      <c r="G656" s="154">
        <v>2</v>
      </c>
      <c r="H656" s="154">
        <v>12</v>
      </c>
      <c r="I656" s="154">
        <v>6</v>
      </c>
      <c r="J656" s="147"/>
      <c r="K656" s="147"/>
      <c r="L656" s="35"/>
    </row>
    <row r="657" spans="1:12" x14ac:dyDescent="0.25">
      <c r="A657" s="1">
        <v>654</v>
      </c>
      <c r="B657" s="12">
        <v>233</v>
      </c>
      <c r="C657" s="52"/>
      <c r="D657" s="47" t="s">
        <v>1003</v>
      </c>
      <c r="E657" s="194" t="s">
        <v>1005</v>
      </c>
      <c r="F657" s="151"/>
      <c r="G657" s="154">
        <v>14</v>
      </c>
      <c r="H657" s="154">
        <v>3</v>
      </c>
      <c r="I657" s="154">
        <v>6</v>
      </c>
      <c r="J657" s="147"/>
      <c r="K657" s="147"/>
      <c r="L657" s="35"/>
    </row>
    <row r="658" spans="1:12" x14ac:dyDescent="0.25">
      <c r="A658" s="1">
        <v>655</v>
      </c>
      <c r="B658" s="12">
        <v>234</v>
      </c>
      <c r="C658" s="52"/>
      <c r="D658" s="47" t="s">
        <v>1003</v>
      </c>
      <c r="E658" s="194" t="s">
        <v>1006</v>
      </c>
      <c r="F658" s="151"/>
      <c r="G658" s="154">
        <v>9</v>
      </c>
      <c r="H658" s="154">
        <v>19</v>
      </c>
      <c r="I658" s="154">
        <v>6</v>
      </c>
      <c r="J658" s="147"/>
      <c r="K658" s="147"/>
      <c r="L658" s="35"/>
    </row>
    <row r="659" spans="1:12" x14ac:dyDescent="0.25">
      <c r="A659" s="1">
        <v>656</v>
      </c>
      <c r="B659" s="12">
        <v>235</v>
      </c>
      <c r="C659" s="52"/>
      <c r="D659" s="47" t="s">
        <v>1003</v>
      </c>
      <c r="E659" s="194" t="s">
        <v>1007</v>
      </c>
      <c r="F659" s="151"/>
      <c r="G659" s="154">
        <v>16</v>
      </c>
      <c r="H659" s="154">
        <v>16</v>
      </c>
      <c r="I659" s="154"/>
      <c r="J659" s="147"/>
      <c r="K659" s="147"/>
      <c r="L659" s="35"/>
    </row>
    <row r="660" spans="1:12" x14ac:dyDescent="0.25">
      <c r="A660" s="1">
        <v>657</v>
      </c>
      <c r="B660" s="12">
        <v>236</v>
      </c>
      <c r="C660" s="52"/>
      <c r="D660" s="47" t="s">
        <v>1003</v>
      </c>
      <c r="E660" s="194" t="s">
        <v>1008</v>
      </c>
      <c r="F660" s="151"/>
      <c r="G660" s="154">
        <v>12</v>
      </c>
      <c r="H660" s="154">
        <v>12</v>
      </c>
      <c r="I660" s="154"/>
      <c r="J660" s="147"/>
      <c r="K660" s="147"/>
      <c r="L660" s="35"/>
    </row>
    <row r="661" spans="1:12" x14ac:dyDescent="0.25">
      <c r="A661" s="1">
        <v>658</v>
      </c>
      <c r="B661" s="12">
        <v>229</v>
      </c>
      <c r="C661" s="52">
        <v>176</v>
      </c>
      <c r="D661" s="47" t="s">
        <v>1009</v>
      </c>
      <c r="E661" s="194" t="s">
        <v>1010</v>
      </c>
      <c r="F661" s="151"/>
      <c r="G661" s="154">
        <v>6</v>
      </c>
      <c r="H661" s="154">
        <v>16</v>
      </c>
      <c r="I661" s="154">
        <v>6</v>
      </c>
      <c r="J661" s="147"/>
      <c r="L661" s="35"/>
    </row>
    <row r="662" spans="1:12" x14ac:dyDescent="0.25">
      <c r="A662" s="1">
        <v>659</v>
      </c>
      <c r="B662" s="12">
        <v>230</v>
      </c>
      <c r="C662" s="52"/>
      <c r="D662" s="47" t="s">
        <v>1009</v>
      </c>
      <c r="E662" s="194" t="s">
        <v>1011</v>
      </c>
      <c r="F662" s="151"/>
      <c r="G662" s="154">
        <v>14</v>
      </c>
      <c r="H662" s="154">
        <v>14</v>
      </c>
      <c r="I662" s="154"/>
      <c r="J662" s="147"/>
      <c r="K662" s="147"/>
      <c r="L662" s="35"/>
    </row>
    <row r="663" spans="1:12" x14ac:dyDescent="0.25">
      <c r="A663" s="1">
        <v>660</v>
      </c>
      <c r="B663" s="12">
        <v>231</v>
      </c>
      <c r="C663" s="52"/>
      <c r="D663" s="47" t="s">
        <v>1009</v>
      </c>
      <c r="E663" s="194" t="s">
        <v>1012</v>
      </c>
      <c r="F663" s="151"/>
      <c r="G663" s="154">
        <v>6</v>
      </c>
      <c r="H663" s="154">
        <v>6</v>
      </c>
      <c r="I663" s="154"/>
      <c r="J663" s="147"/>
      <c r="K663" s="147"/>
      <c r="L663" s="35"/>
    </row>
    <row r="664" spans="1:12" x14ac:dyDescent="0.25">
      <c r="A664" s="1">
        <v>661</v>
      </c>
      <c r="B664" s="12">
        <v>232</v>
      </c>
      <c r="C664" s="52"/>
      <c r="D664" s="47" t="s">
        <v>1009</v>
      </c>
      <c r="E664" s="194" t="s">
        <v>1013</v>
      </c>
      <c r="F664" s="151"/>
      <c r="G664" s="154">
        <v>21</v>
      </c>
      <c r="H664" s="154"/>
      <c r="I664" s="154"/>
      <c r="J664" s="147"/>
      <c r="K664" s="147"/>
      <c r="L664" s="35"/>
    </row>
    <row r="665" spans="1:12" x14ac:dyDescent="0.25">
      <c r="A665" s="1">
        <v>662</v>
      </c>
      <c r="B665" s="28">
        <v>142</v>
      </c>
      <c r="C665" s="52"/>
      <c r="D665" s="47" t="s">
        <v>1009</v>
      </c>
      <c r="E665" s="194" t="s">
        <v>526</v>
      </c>
      <c r="F665" s="151"/>
      <c r="G665" s="154">
        <v>5</v>
      </c>
      <c r="H665" s="154">
        <v>15</v>
      </c>
      <c r="I665" s="154">
        <v>6</v>
      </c>
      <c r="J665" s="147"/>
      <c r="K665" s="147"/>
      <c r="L665" s="35"/>
    </row>
    <row r="666" spans="1:12" x14ac:dyDescent="0.25">
      <c r="A666" s="1">
        <v>663</v>
      </c>
      <c r="B666" s="11">
        <v>79</v>
      </c>
      <c r="C666" s="52">
        <v>177</v>
      </c>
      <c r="D666" s="47" t="s">
        <v>1014</v>
      </c>
      <c r="E666" s="194" t="s">
        <v>665</v>
      </c>
      <c r="F666" s="151">
        <v>1872</v>
      </c>
      <c r="G666" s="154">
        <v>17</v>
      </c>
      <c r="H666" s="154">
        <v>17</v>
      </c>
      <c r="I666" s="154"/>
      <c r="J666" s="147"/>
      <c r="K666" s="147"/>
      <c r="L666" s="35"/>
    </row>
    <row r="667" spans="1:12" x14ac:dyDescent="0.25">
      <c r="A667" s="1">
        <v>664</v>
      </c>
      <c r="B667" s="252" t="s">
        <v>1015</v>
      </c>
      <c r="C667" s="233">
        <v>178</v>
      </c>
      <c r="D667" s="252" t="s">
        <v>1016</v>
      </c>
      <c r="E667" s="235" t="s">
        <v>1017</v>
      </c>
      <c r="F667" s="253"/>
      <c r="G667" s="254"/>
      <c r="H667" s="254"/>
      <c r="I667" s="254"/>
      <c r="J667" s="255"/>
      <c r="K667" s="255"/>
      <c r="L667" s="239"/>
    </row>
    <row r="668" spans="1:12" x14ac:dyDescent="0.25">
      <c r="A668" s="1">
        <v>665</v>
      </c>
      <c r="B668" s="252" t="s">
        <v>1018</v>
      </c>
      <c r="C668" s="233"/>
      <c r="D668" s="252" t="s">
        <v>1016</v>
      </c>
      <c r="E668" s="235" t="s">
        <v>1019</v>
      </c>
      <c r="F668" s="253"/>
      <c r="G668" s="254"/>
      <c r="H668" s="254"/>
      <c r="I668" s="254"/>
      <c r="J668" s="255"/>
      <c r="K668" s="255"/>
      <c r="L668" s="239"/>
    </row>
    <row r="669" spans="1:12" x14ac:dyDescent="0.25">
      <c r="A669" s="1">
        <v>666</v>
      </c>
      <c r="B669" s="12">
        <v>77</v>
      </c>
      <c r="C669" s="52">
        <v>179</v>
      </c>
      <c r="D669" s="47" t="s">
        <v>1020</v>
      </c>
      <c r="E669" s="194" t="s">
        <v>1021</v>
      </c>
      <c r="F669" s="151"/>
      <c r="G669" s="154">
        <v>6</v>
      </c>
      <c r="H669" s="154">
        <v>16</v>
      </c>
      <c r="I669" s="154">
        <v>6</v>
      </c>
      <c r="J669" s="147" t="s">
        <v>124</v>
      </c>
      <c r="K669" s="147"/>
      <c r="L669" s="35"/>
    </row>
    <row r="670" spans="1:12" x14ac:dyDescent="0.25">
      <c r="A670" s="1">
        <v>667</v>
      </c>
      <c r="B670" s="12">
        <v>78</v>
      </c>
      <c r="C670" s="52">
        <v>180</v>
      </c>
      <c r="D670" s="47" t="s">
        <v>1022</v>
      </c>
      <c r="E670" s="194" t="s">
        <v>1023</v>
      </c>
      <c r="F670" s="151"/>
      <c r="G670" s="154">
        <v>5</v>
      </c>
      <c r="H670" s="154">
        <v>15</v>
      </c>
      <c r="I670" s="154">
        <v>6</v>
      </c>
      <c r="J670" s="147"/>
      <c r="K670" s="147"/>
      <c r="L670" s="35"/>
    </row>
    <row r="671" spans="1:12" x14ac:dyDescent="0.25">
      <c r="A671" s="1">
        <v>668</v>
      </c>
      <c r="B671" s="11">
        <v>80</v>
      </c>
      <c r="C671" s="52">
        <v>181</v>
      </c>
      <c r="D671" s="47" t="s">
        <v>1024</v>
      </c>
      <c r="E671" s="194" t="s">
        <v>1025</v>
      </c>
      <c r="F671" s="151" t="s">
        <v>1026</v>
      </c>
      <c r="G671" s="154">
        <v>67</v>
      </c>
      <c r="H671" s="154">
        <v>4</v>
      </c>
      <c r="I671" s="154"/>
      <c r="J671" s="147"/>
      <c r="L671" s="35"/>
    </row>
    <row r="672" spans="1:12" x14ac:dyDescent="0.25">
      <c r="A672" s="1">
        <v>669</v>
      </c>
      <c r="B672" s="28">
        <v>9</v>
      </c>
      <c r="C672" s="52"/>
      <c r="D672" s="47" t="s">
        <v>1024</v>
      </c>
      <c r="E672" s="194" t="s">
        <v>1027</v>
      </c>
      <c r="F672" s="151"/>
      <c r="G672" s="154"/>
      <c r="H672" s="154"/>
      <c r="I672" s="154"/>
      <c r="J672" s="147"/>
      <c r="K672" s="147"/>
      <c r="L672" s="35"/>
    </row>
    <row r="673" spans="1:12" x14ac:dyDescent="0.25">
      <c r="A673" s="1">
        <v>670</v>
      </c>
      <c r="B673" s="28">
        <v>10</v>
      </c>
      <c r="C673" s="52"/>
      <c r="D673" s="47" t="s">
        <v>1024</v>
      </c>
      <c r="E673" s="194" t="s">
        <v>1028</v>
      </c>
      <c r="F673" s="151"/>
      <c r="G673" s="154">
        <v>3</v>
      </c>
      <c r="H673" s="154">
        <v>15</v>
      </c>
      <c r="I673" s="154"/>
      <c r="J673" s="147"/>
      <c r="K673" s="147"/>
      <c r="L673" s="35"/>
    </row>
    <row r="674" spans="1:12" x14ac:dyDescent="0.25">
      <c r="A674" s="1">
        <v>671</v>
      </c>
      <c r="B674" s="28">
        <v>11</v>
      </c>
      <c r="C674" s="52"/>
      <c r="D674" s="47" t="s">
        <v>1024</v>
      </c>
      <c r="E674" s="194" t="s">
        <v>1029</v>
      </c>
      <c r="F674" s="151"/>
      <c r="G674" s="154">
        <v>1</v>
      </c>
      <c r="H674" s="154">
        <v>2</v>
      </c>
      <c r="I674" s="154"/>
      <c r="J674" s="147"/>
      <c r="K674" s="147"/>
      <c r="L674" s="35"/>
    </row>
    <row r="675" spans="1:12" x14ac:dyDescent="0.25">
      <c r="A675" s="1">
        <v>672</v>
      </c>
      <c r="B675" s="12">
        <v>79</v>
      </c>
      <c r="C675" s="52">
        <v>182</v>
      </c>
      <c r="D675" s="47" t="s">
        <v>1030</v>
      </c>
      <c r="E675" s="194" t="s">
        <v>1031</v>
      </c>
      <c r="F675" s="151"/>
      <c r="G675" s="154">
        <v>63</v>
      </c>
      <c r="H675" s="154"/>
      <c r="I675" s="154"/>
      <c r="J675" s="147"/>
      <c r="K675" s="147"/>
      <c r="L675" s="35"/>
    </row>
    <row r="676" spans="1:12" x14ac:dyDescent="0.25">
      <c r="A676" s="1">
        <v>673</v>
      </c>
      <c r="B676" s="11">
        <v>19</v>
      </c>
      <c r="C676" s="52">
        <v>183</v>
      </c>
      <c r="D676" s="47" t="s">
        <v>1032</v>
      </c>
      <c r="E676" s="194" t="s">
        <v>1033</v>
      </c>
      <c r="F676" s="151"/>
      <c r="G676" s="154">
        <v>7</v>
      </c>
      <c r="H676" s="154">
        <v>17</v>
      </c>
      <c r="I676" s="154">
        <v>6</v>
      </c>
      <c r="J676" s="147"/>
      <c r="K676" s="147"/>
      <c r="L676" s="35" t="s">
        <v>183</v>
      </c>
    </row>
    <row r="677" spans="1:12" x14ac:dyDescent="0.25">
      <c r="A677" s="1">
        <v>674</v>
      </c>
      <c r="B677" s="11">
        <v>20</v>
      </c>
      <c r="C677" s="52"/>
      <c r="D677" s="47" t="s">
        <v>1032</v>
      </c>
      <c r="E677" s="194" t="s">
        <v>1034</v>
      </c>
      <c r="F677" s="151"/>
      <c r="G677" s="154">
        <v>17</v>
      </c>
      <c r="H677" s="154">
        <v>17</v>
      </c>
      <c r="I677" s="154"/>
      <c r="J677" s="147"/>
      <c r="K677" s="147"/>
      <c r="L677" s="35"/>
    </row>
    <row r="678" spans="1:12" x14ac:dyDescent="0.25">
      <c r="A678" s="1">
        <v>675</v>
      </c>
      <c r="B678" s="11">
        <v>21</v>
      </c>
      <c r="C678" s="52"/>
      <c r="D678" s="47" t="s">
        <v>1032</v>
      </c>
      <c r="E678" s="194" t="s">
        <v>1035</v>
      </c>
      <c r="F678" s="151"/>
      <c r="G678" s="154">
        <v>13</v>
      </c>
      <c r="H678" s="154">
        <v>2</v>
      </c>
      <c r="I678" s="154">
        <v>6</v>
      </c>
      <c r="J678" s="147"/>
      <c r="K678" s="147"/>
      <c r="L678" s="35"/>
    </row>
    <row r="679" spans="1:12" x14ac:dyDescent="0.25">
      <c r="A679" s="1">
        <v>676</v>
      </c>
      <c r="B679" s="11">
        <v>22</v>
      </c>
      <c r="C679" s="52"/>
      <c r="D679" s="47" t="s">
        <v>1032</v>
      </c>
      <c r="E679" s="194" t="s">
        <v>1036</v>
      </c>
      <c r="F679" s="151"/>
      <c r="G679" s="154">
        <v>9</v>
      </c>
      <c r="H679" s="154">
        <v>19</v>
      </c>
      <c r="I679" s="154">
        <v>6</v>
      </c>
      <c r="J679" s="147"/>
      <c r="K679" s="147"/>
      <c r="L679" s="35"/>
    </row>
    <row r="680" spans="1:12" x14ac:dyDescent="0.25">
      <c r="A680" s="1">
        <v>677</v>
      </c>
      <c r="B680" s="12">
        <v>226</v>
      </c>
      <c r="C680" s="52">
        <v>184</v>
      </c>
      <c r="D680" s="47" t="s">
        <v>1037</v>
      </c>
      <c r="E680" s="194" t="s">
        <v>1038</v>
      </c>
      <c r="F680" s="151"/>
      <c r="G680" s="154">
        <v>2</v>
      </c>
      <c r="H680" s="154">
        <v>12</v>
      </c>
      <c r="I680" s="154">
        <v>6</v>
      </c>
      <c r="J680" s="147"/>
      <c r="K680" s="147"/>
      <c r="L680" s="35"/>
    </row>
    <row r="681" spans="1:12" x14ac:dyDescent="0.25">
      <c r="A681" s="1">
        <v>678</v>
      </c>
      <c r="B681" s="12">
        <v>80</v>
      </c>
      <c r="C681" s="52"/>
      <c r="D681" s="47" t="s">
        <v>1039</v>
      </c>
      <c r="E681" s="194" t="s">
        <v>527</v>
      </c>
      <c r="F681" s="151"/>
      <c r="G681" s="154">
        <v>4</v>
      </c>
      <c r="H681" s="154">
        <v>4</v>
      </c>
      <c r="I681" s="154"/>
      <c r="J681" s="147"/>
      <c r="K681" s="147"/>
      <c r="L681" s="35"/>
    </row>
    <row r="682" spans="1:12" x14ac:dyDescent="0.25">
      <c r="A682" s="1">
        <v>679</v>
      </c>
      <c r="B682" s="28">
        <v>1</v>
      </c>
      <c r="C682" s="52">
        <v>185</v>
      </c>
      <c r="D682" s="47"/>
      <c r="E682" s="194" t="s">
        <v>1040</v>
      </c>
      <c r="F682" s="151"/>
      <c r="G682" s="154"/>
      <c r="H682" s="154">
        <v>15</v>
      </c>
      <c r="I682" s="154"/>
      <c r="J682" s="147"/>
      <c r="K682" s="147"/>
      <c r="L682" s="35"/>
    </row>
    <row r="683" spans="1:12" x14ac:dyDescent="0.25">
      <c r="A683" s="1">
        <v>680</v>
      </c>
      <c r="B683" s="28" t="s">
        <v>1041</v>
      </c>
      <c r="C683" s="52">
        <v>186</v>
      </c>
      <c r="D683" s="47"/>
      <c r="E683" s="194" t="s">
        <v>1042</v>
      </c>
      <c r="F683" s="151"/>
      <c r="G683" s="154"/>
      <c r="H683" s="154">
        <v>5</v>
      </c>
      <c r="I683" s="154"/>
      <c r="J683" s="147"/>
      <c r="K683" s="147"/>
      <c r="L683" s="35"/>
    </row>
    <row r="684" spans="1:12" x14ac:dyDescent="0.25">
      <c r="A684" s="1"/>
      <c r="B684" s="28">
        <v>3</v>
      </c>
      <c r="C684" s="52"/>
      <c r="D684" s="47"/>
      <c r="E684" s="194" t="s">
        <v>1043</v>
      </c>
      <c r="F684" s="151"/>
      <c r="G684" s="154"/>
      <c r="H684" s="154">
        <v>8</v>
      </c>
      <c r="I684" s="154"/>
      <c r="J684" s="147"/>
      <c r="K684" s="147" t="s">
        <v>1044</v>
      </c>
      <c r="L684" s="35"/>
    </row>
    <row r="685" spans="1:12" x14ac:dyDescent="0.25">
      <c r="A685" s="1"/>
      <c r="B685" s="28">
        <v>143</v>
      </c>
      <c r="C685" s="28"/>
      <c r="D685" s="47"/>
      <c r="E685" s="194" t="s">
        <v>1045</v>
      </c>
      <c r="F685" s="151"/>
      <c r="G685" s="154">
        <v>1</v>
      </c>
      <c r="H685" s="154">
        <v>13</v>
      </c>
      <c r="I685" s="154"/>
      <c r="J685" s="147"/>
      <c r="K685" s="147"/>
      <c r="L685" s="35"/>
    </row>
    <row r="686" spans="1:12" x14ac:dyDescent="0.25">
      <c r="B686" s="158"/>
      <c r="C686" s="158"/>
      <c r="D686" s="159"/>
      <c r="E686" s="159"/>
      <c r="F686" s="160"/>
      <c r="G686" s="161"/>
      <c r="H686" s="161"/>
      <c r="I686" s="161"/>
      <c r="J686" s="161"/>
      <c r="K686" s="161"/>
      <c r="L686" s="43"/>
    </row>
    <row r="687" spans="1:12" x14ac:dyDescent="0.25">
      <c r="A687" s="275" t="s">
        <v>1046</v>
      </c>
      <c r="B687" s="276"/>
      <c r="C687" s="277"/>
      <c r="D687" s="278"/>
      <c r="E687" s="278"/>
      <c r="F687" s="279"/>
      <c r="G687" s="279"/>
      <c r="H687" s="279"/>
      <c r="I687" s="279"/>
      <c r="J687" s="279"/>
      <c r="K687" s="43"/>
      <c r="L687" s="43"/>
    </row>
    <row r="688" spans="1:12" x14ac:dyDescent="0.25">
      <c r="A688" s="48">
        <v>1</v>
      </c>
      <c r="B688" s="280">
        <v>281</v>
      </c>
      <c r="C688" s="281">
        <v>1</v>
      </c>
      <c r="D688" s="282" t="s">
        <v>1047</v>
      </c>
      <c r="E688" s="280" t="s">
        <v>651</v>
      </c>
      <c r="F688" s="280"/>
      <c r="G688" s="280">
        <v>37</v>
      </c>
      <c r="H688" s="280">
        <v>16</v>
      </c>
      <c r="I688" s="280"/>
      <c r="J688" s="154"/>
    </row>
    <row r="689" spans="1:10" x14ac:dyDescent="0.25">
      <c r="A689" s="48">
        <v>2</v>
      </c>
      <c r="B689" s="280">
        <v>282</v>
      </c>
      <c r="C689" s="281">
        <v>2</v>
      </c>
      <c r="D689" s="282" t="s">
        <v>1048</v>
      </c>
      <c r="E689" s="280" t="s">
        <v>1049</v>
      </c>
      <c r="F689" s="280"/>
      <c r="G689" s="280">
        <v>75</v>
      </c>
      <c r="H689" s="280">
        <v>12</v>
      </c>
      <c r="I689" s="280"/>
      <c r="J689" s="154"/>
    </row>
    <row r="690" spans="1:10" x14ac:dyDescent="0.25">
      <c r="A690" s="48">
        <v>3</v>
      </c>
      <c r="B690" s="280">
        <v>285</v>
      </c>
      <c r="C690" s="281">
        <v>3</v>
      </c>
      <c r="D690" s="282" t="s">
        <v>1050</v>
      </c>
      <c r="E690" s="280" t="s">
        <v>1051</v>
      </c>
      <c r="F690" s="280"/>
      <c r="G690" s="280">
        <v>18</v>
      </c>
      <c r="H690" s="280">
        <v>18</v>
      </c>
      <c r="I690" s="280"/>
      <c r="J690" s="154"/>
    </row>
    <row r="691" spans="1:10" x14ac:dyDescent="0.25">
      <c r="A691" s="48">
        <v>4</v>
      </c>
      <c r="B691" s="280">
        <v>274</v>
      </c>
      <c r="C691" s="281">
        <v>4</v>
      </c>
      <c r="D691" s="282" t="s">
        <v>1052</v>
      </c>
      <c r="E691" s="280" t="s">
        <v>1053</v>
      </c>
      <c r="F691" s="280"/>
      <c r="G691" s="280">
        <v>7</v>
      </c>
      <c r="H691" s="280">
        <v>7</v>
      </c>
      <c r="I691" s="280"/>
      <c r="J691" s="154"/>
    </row>
    <row r="692" spans="1:10" x14ac:dyDescent="0.25">
      <c r="A692" s="48">
        <v>5</v>
      </c>
      <c r="B692" s="280">
        <v>284</v>
      </c>
      <c r="C692" s="281">
        <v>5</v>
      </c>
      <c r="D692" s="282" t="s">
        <v>1054</v>
      </c>
      <c r="E692" s="280" t="s">
        <v>1055</v>
      </c>
      <c r="F692" s="280"/>
      <c r="G692" s="280">
        <v>71</v>
      </c>
      <c r="H692" s="280">
        <v>8</v>
      </c>
      <c r="I692" s="280"/>
      <c r="J692" s="154"/>
    </row>
    <row r="693" spans="1:10" x14ac:dyDescent="0.25">
      <c r="A693" s="48">
        <v>6</v>
      </c>
      <c r="B693" s="280">
        <v>283</v>
      </c>
      <c r="C693" s="281">
        <v>6</v>
      </c>
      <c r="D693" s="282" t="s">
        <v>1056</v>
      </c>
      <c r="E693" s="280" t="s">
        <v>1057</v>
      </c>
      <c r="F693" s="280"/>
      <c r="G693" s="280">
        <v>60</v>
      </c>
      <c r="H693" s="280">
        <v>18</v>
      </c>
      <c r="I693" s="280"/>
      <c r="J693" s="154"/>
    </row>
    <row r="694" spans="1:10" x14ac:dyDescent="0.25">
      <c r="A694" s="48">
        <v>7</v>
      </c>
      <c r="B694" s="280">
        <v>275</v>
      </c>
      <c r="C694" s="281">
        <v>7</v>
      </c>
      <c r="D694" s="282" t="s">
        <v>1058</v>
      </c>
      <c r="E694" s="280" t="s">
        <v>1059</v>
      </c>
      <c r="F694" s="280"/>
      <c r="G694" s="280">
        <v>40</v>
      </c>
      <c r="H694" s="280">
        <v>19</v>
      </c>
      <c r="I694" s="280"/>
      <c r="J694" s="154"/>
    </row>
    <row r="695" spans="1:10" x14ac:dyDescent="0.25">
      <c r="A695" s="48">
        <v>8</v>
      </c>
      <c r="B695" s="280">
        <v>276</v>
      </c>
      <c r="C695" s="281"/>
      <c r="D695" s="282" t="s">
        <v>1058</v>
      </c>
      <c r="E695" s="280" t="s">
        <v>1060</v>
      </c>
      <c r="F695" s="280"/>
      <c r="G695" s="280">
        <v>36</v>
      </c>
      <c r="H695" s="280">
        <v>15</v>
      </c>
      <c r="I695" s="280"/>
      <c r="J695" s="154"/>
    </row>
    <row r="696" spans="1:10" x14ac:dyDescent="0.25">
      <c r="A696" s="48">
        <v>9</v>
      </c>
      <c r="B696" s="280">
        <v>277</v>
      </c>
      <c r="C696" s="281"/>
      <c r="D696" s="282" t="s">
        <v>1058</v>
      </c>
      <c r="E696" s="280" t="s">
        <v>1061</v>
      </c>
      <c r="F696" s="280"/>
      <c r="G696" s="280">
        <v>42</v>
      </c>
      <c r="H696" s="280"/>
      <c r="I696" s="280"/>
      <c r="J696" s="154"/>
    </row>
    <row r="697" spans="1:10" x14ac:dyDescent="0.25">
      <c r="A697" s="48">
        <v>10</v>
      </c>
      <c r="B697" s="280">
        <v>278</v>
      </c>
      <c r="C697" s="281"/>
      <c r="D697" s="282" t="s">
        <v>1058</v>
      </c>
      <c r="E697" s="280" t="s">
        <v>1062</v>
      </c>
      <c r="F697" s="280"/>
      <c r="G697" s="280">
        <v>78</v>
      </c>
      <c r="H697" s="280">
        <v>15</v>
      </c>
      <c r="I697" s="280"/>
      <c r="J697" s="154"/>
    </row>
    <row r="698" spans="1:10" x14ac:dyDescent="0.25">
      <c r="A698" s="48">
        <v>11</v>
      </c>
      <c r="B698" s="280">
        <v>279</v>
      </c>
      <c r="C698" s="281"/>
      <c r="D698" s="282" t="s">
        <v>1058</v>
      </c>
      <c r="E698" s="280" t="s">
        <v>760</v>
      </c>
      <c r="F698" s="280"/>
      <c r="G698" s="280">
        <v>40</v>
      </c>
      <c r="H698" s="280">
        <v>19</v>
      </c>
      <c r="I698" s="280"/>
      <c r="J698" s="154"/>
    </row>
    <row r="699" spans="1:10" x14ac:dyDescent="0.25">
      <c r="A699" s="48">
        <v>12</v>
      </c>
      <c r="B699" s="280">
        <v>280</v>
      </c>
      <c r="C699" s="281"/>
      <c r="D699" s="282" t="s">
        <v>1058</v>
      </c>
      <c r="E699" s="280" t="s">
        <v>1063</v>
      </c>
      <c r="F699" s="280"/>
      <c r="G699" s="280"/>
      <c r="H699" s="280"/>
      <c r="I699" s="280"/>
      <c r="J699" s="154"/>
    </row>
    <row r="700" spans="1:10" x14ac:dyDescent="0.25">
      <c r="A700" s="48">
        <v>13</v>
      </c>
      <c r="B700" s="283">
        <v>144</v>
      </c>
      <c r="C700" s="281">
        <v>8</v>
      </c>
      <c r="D700" s="282" t="s">
        <v>1064</v>
      </c>
      <c r="E700" s="280" t="s">
        <v>1065</v>
      </c>
      <c r="F700" s="280"/>
      <c r="G700" s="280">
        <v>2</v>
      </c>
      <c r="H700" s="280">
        <v>2</v>
      </c>
      <c r="I700" s="280"/>
      <c r="J700" s="154"/>
    </row>
    <row r="701" spans="1:10" x14ac:dyDescent="0.25">
      <c r="A701" s="48">
        <v>14</v>
      </c>
      <c r="B701" s="283">
        <v>145</v>
      </c>
      <c r="C701" s="281"/>
      <c r="D701" s="282" t="s">
        <v>1064</v>
      </c>
      <c r="E701" s="280" t="s">
        <v>1065</v>
      </c>
      <c r="F701" s="280"/>
      <c r="G701" s="280">
        <v>1</v>
      </c>
      <c r="H701" s="280">
        <v>2</v>
      </c>
      <c r="I701" s="280"/>
      <c r="J701" s="154"/>
    </row>
    <row r="702" spans="1:10" x14ac:dyDescent="0.25">
      <c r="A702" s="48">
        <v>15</v>
      </c>
      <c r="B702" s="283">
        <v>146</v>
      </c>
      <c r="C702" s="281"/>
      <c r="D702" s="282" t="s">
        <v>1064</v>
      </c>
      <c r="E702" s="280" t="s">
        <v>1065</v>
      </c>
      <c r="F702" s="280"/>
      <c r="G702" s="280"/>
      <c r="H702" s="280">
        <v>16</v>
      </c>
      <c r="I702" s="280"/>
      <c r="J702" s="154"/>
    </row>
    <row r="703" spans="1:10" x14ac:dyDescent="0.25">
      <c r="A703" s="48">
        <v>16</v>
      </c>
      <c r="B703" s="283">
        <v>147</v>
      </c>
      <c r="C703" s="281"/>
      <c r="D703" s="282" t="s">
        <v>1064</v>
      </c>
      <c r="E703" s="280" t="s">
        <v>1065</v>
      </c>
      <c r="F703" s="280"/>
      <c r="G703" s="280"/>
      <c r="H703" s="280">
        <v>10</v>
      </c>
      <c r="I703" s="280"/>
      <c r="J703" s="154"/>
    </row>
    <row r="704" spans="1:10" x14ac:dyDescent="0.25">
      <c r="A704" s="48">
        <v>17</v>
      </c>
      <c r="B704" s="283">
        <v>148</v>
      </c>
      <c r="C704" s="281"/>
      <c r="D704" s="282" t="s">
        <v>1066</v>
      </c>
      <c r="E704" s="280" t="s">
        <v>1065</v>
      </c>
      <c r="F704" s="280"/>
      <c r="G704" s="280"/>
      <c r="H704" s="280">
        <v>11</v>
      </c>
      <c r="I704" s="280"/>
      <c r="J704" s="154"/>
    </row>
    <row r="705" spans="1:10" x14ac:dyDescent="0.25">
      <c r="A705" s="48">
        <v>18</v>
      </c>
      <c r="B705" s="280">
        <v>272</v>
      </c>
      <c r="C705" s="281">
        <v>9</v>
      </c>
      <c r="D705" s="282" t="s">
        <v>1067</v>
      </c>
      <c r="E705" s="280" t="s">
        <v>1068</v>
      </c>
      <c r="F705" s="280"/>
      <c r="G705" s="280">
        <v>4</v>
      </c>
      <c r="H705" s="280">
        <v>14</v>
      </c>
      <c r="I705" s="280">
        <v>6</v>
      </c>
      <c r="J705" s="154"/>
    </row>
    <row r="706" spans="1:10" x14ac:dyDescent="0.25">
      <c r="A706" s="48">
        <v>19</v>
      </c>
      <c r="B706" s="280">
        <v>273</v>
      </c>
      <c r="C706" s="281">
        <v>10</v>
      </c>
      <c r="D706" s="282" t="s">
        <v>1067</v>
      </c>
      <c r="E706" s="280" t="s">
        <v>1069</v>
      </c>
      <c r="F706" s="280"/>
      <c r="G706" s="280">
        <v>26</v>
      </c>
      <c r="H706" s="280">
        <v>5</v>
      </c>
      <c r="I706" s="280"/>
      <c r="J706" s="154"/>
    </row>
    <row r="707" spans="1:10" x14ac:dyDescent="0.25">
      <c r="A707" s="48">
        <v>20</v>
      </c>
      <c r="B707" s="283">
        <v>149</v>
      </c>
      <c r="C707" s="281">
        <v>11</v>
      </c>
      <c r="D707" s="282" t="s">
        <v>1067</v>
      </c>
      <c r="E707" s="280" t="s">
        <v>1070</v>
      </c>
      <c r="F707" s="280"/>
      <c r="G707" s="280"/>
      <c r="H707" s="280">
        <v>12</v>
      </c>
      <c r="I707" s="280"/>
      <c r="J707" s="154"/>
    </row>
    <row r="708" spans="1:10" x14ac:dyDescent="0.25">
      <c r="B708" s="158"/>
    </row>
    <row r="709" spans="1:10" x14ac:dyDescent="0.25">
      <c r="B709" s="158"/>
    </row>
    <row r="710" spans="1:10" x14ac:dyDescent="0.25">
      <c r="B710" s="158"/>
    </row>
    <row r="711" spans="1:10" x14ac:dyDescent="0.25">
      <c r="B711" s="158"/>
    </row>
  </sheetData>
  <sortState xmlns:xlrd2="http://schemas.microsoft.com/office/spreadsheetml/2017/richdata2" ref="A4:F679">
    <sortCondition ref="C4:C679"/>
  </sortState>
  <phoneticPr fontId="32"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85E15-8042-46FA-899B-7CE1F1111BD9}">
  <dimension ref="A1:K697"/>
  <sheetViews>
    <sheetView topLeftCell="B1" zoomScale="80" zoomScaleNormal="80" workbookViewId="0">
      <selection activeCell="B1" sqref="B1"/>
    </sheetView>
  </sheetViews>
  <sheetFormatPr defaultRowHeight="15" x14ac:dyDescent="0.25"/>
  <cols>
    <col min="1" max="1" width="5.28515625" hidden="1" customWidth="1"/>
    <col min="2" max="3" width="5.28515625" customWidth="1"/>
    <col min="4" max="4" width="21.28515625" customWidth="1"/>
    <col min="5" max="5" width="7" customWidth="1"/>
  </cols>
  <sheetData>
    <row r="1" spans="1:5" ht="18.75" x14ac:dyDescent="0.3">
      <c r="A1" s="29" t="s">
        <v>1071</v>
      </c>
      <c r="B1" s="188" t="s">
        <v>1072</v>
      </c>
    </row>
    <row r="3" spans="1:5" ht="15.75" thickBot="1" x14ac:dyDescent="0.3">
      <c r="A3" s="1"/>
      <c r="B3" s="30"/>
      <c r="C3" s="30"/>
      <c r="D3" s="68" t="s">
        <v>1073</v>
      </c>
      <c r="E3" s="68" t="s">
        <v>1074</v>
      </c>
    </row>
    <row r="4" spans="1:5" x14ac:dyDescent="0.25">
      <c r="A4" s="171">
        <v>129</v>
      </c>
      <c r="B4" s="175">
        <f t="shared" ref="B4:B35" si="0">B3+1</f>
        <v>1</v>
      </c>
      <c r="C4" s="185">
        <v>32</v>
      </c>
      <c r="D4" s="176" t="s">
        <v>223</v>
      </c>
      <c r="E4" s="177">
        <v>99</v>
      </c>
    </row>
    <row r="5" spans="1:5" x14ac:dyDescent="0.25">
      <c r="A5" s="172">
        <v>21</v>
      </c>
      <c r="B5" s="178">
        <f t="shared" si="0"/>
        <v>2</v>
      </c>
      <c r="C5" s="183">
        <v>113</v>
      </c>
      <c r="D5" s="169" t="s">
        <v>657</v>
      </c>
      <c r="E5" s="179">
        <v>73</v>
      </c>
    </row>
    <row r="6" spans="1:5" x14ac:dyDescent="0.25">
      <c r="A6" s="172"/>
      <c r="B6" s="178">
        <f t="shared" si="0"/>
        <v>3</v>
      </c>
      <c r="C6" s="183">
        <v>139</v>
      </c>
      <c r="D6" s="169" t="s">
        <v>800</v>
      </c>
      <c r="E6" s="179">
        <v>53</v>
      </c>
    </row>
    <row r="7" spans="1:5" x14ac:dyDescent="0.25">
      <c r="A7" s="172">
        <v>39</v>
      </c>
      <c r="B7" s="178">
        <f t="shared" si="0"/>
        <v>4</v>
      </c>
      <c r="C7" s="183">
        <v>151</v>
      </c>
      <c r="D7" s="169" t="s">
        <v>897</v>
      </c>
      <c r="E7" s="179">
        <v>41</v>
      </c>
    </row>
    <row r="8" spans="1:5" x14ac:dyDescent="0.25">
      <c r="A8" s="173">
        <v>1</v>
      </c>
      <c r="B8" s="178">
        <f t="shared" si="0"/>
        <v>5</v>
      </c>
      <c r="C8" s="183">
        <v>112</v>
      </c>
      <c r="D8" s="169" t="s">
        <v>1075</v>
      </c>
      <c r="E8" s="179">
        <v>32</v>
      </c>
    </row>
    <row r="9" spans="1:5" x14ac:dyDescent="0.25">
      <c r="A9" s="49" t="s">
        <v>96</v>
      </c>
      <c r="B9" s="178">
        <f t="shared" si="0"/>
        <v>6</v>
      </c>
      <c r="C9" s="183">
        <v>94</v>
      </c>
      <c r="D9" s="169" t="s">
        <v>559</v>
      </c>
      <c r="E9" s="179">
        <v>20</v>
      </c>
    </row>
    <row r="10" spans="1:5" x14ac:dyDescent="0.25">
      <c r="A10" s="49" t="s">
        <v>96</v>
      </c>
      <c r="B10" s="178">
        <f t="shared" si="0"/>
        <v>7</v>
      </c>
      <c r="C10" s="184">
        <v>9</v>
      </c>
      <c r="D10" s="169" t="s">
        <v>108</v>
      </c>
      <c r="E10" s="179">
        <v>19</v>
      </c>
    </row>
    <row r="11" spans="1:5" x14ac:dyDescent="0.25">
      <c r="A11" s="172">
        <v>23</v>
      </c>
      <c r="B11" s="178">
        <f t="shared" si="0"/>
        <v>8</v>
      </c>
      <c r="C11" s="184">
        <v>22</v>
      </c>
      <c r="D11" s="169" t="s">
        <v>179</v>
      </c>
      <c r="E11" s="179">
        <v>14</v>
      </c>
    </row>
    <row r="12" spans="1:5" x14ac:dyDescent="0.25">
      <c r="A12" s="174">
        <v>44</v>
      </c>
      <c r="B12" s="178">
        <f t="shared" si="0"/>
        <v>9</v>
      </c>
      <c r="C12" s="183">
        <v>69</v>
      </c>
      <c r="D12" s="169" t="s">
        <v>466</v>
      </c>
      <c r="E12" s="179">
        <v>14</v>
      </c>
    </row>
    <row r="13" spans="1:5" x14ac:dyDescent="0.25">
      <c r="A13" s="174"/>
      <c r="B13" s="178">
        <f t="shared" si="0"/>
        <v>10</v>
      </c>
      <c r="C13" s="183">
        <v>44</v>
      </c>
      <c r="D13" s="169" t="s">
        <v>358</v>
      </c>
      <c r="E13" s="179">
        <v>13</v>
      </c>
    </row>
    <row r="14" spans="1:5" ht="15.75" thickBot="1" x14ac:dyDescent="0.3">
      <c r="A14" s="174">
        <v>45</v>
      </c>
      <c r="B14" s="180">
        <f t="shared" si="0"/>
        <v>11</v>
      </c>
      <c r="C14" s="187">
        <v>115</v>
      </c>
      <c r="D14" s="181" t="s">
        <v>698</v>
      </c>
      <c r="E14" s="182">
        <v>11</v>
      </c>
    </row>
    <row r="15" spans="1:5" x14ac:dyDescent="0.25">
      <c r="A15" s="11">
        <v>46</v>
      </c>
      <c r="B15" s="146">
        <f t="shared" si="0"/>
        <v>12</v>
      </c>
      <c r="C15" s="186">
        <v>79</v>
      </c>
      <c r="D15" s="145" t="s">
        <v>509</v>
      </c>
      <c r="E15" s="69">
        <v>9</v>
      </c>
    </row>
    <row r="16" spans="1:5" x14ac:dyDescent="0.25">
      <c r="A16" s="11">
        <v>47</v>
      </c>
      <c r="B16" s="139">
        <f t="shared" si="0"/>
        <v>13</v>
      </c>
      <c r="C16" s="183">
        <v>81</v>
      </c>
      <c r="D16" s="128" t="s">
        <v>525</v>
      </c>
      <c r="E16" s="50">
        <v>8</v>
      </c>
    </row>
    <row r="17" spans="1:5" x14ac:dyDescent="0.25">
      <c r="A17" s="11">
        <v>48</v>
      </c>
      <c r="B17" s="139">
        <f t="shared" si="0"/>
        <v>14</v>
      </c>
      <c r="C17" s="183">
        <v>57</v>
      </c>
      <c r="D17" s="128" t="s">
        <v>422</v>
      </c>
      <c r="E17" s="50">
        <v>7</v>
      </c>
    </row>
    <row r="18" spans="1:5" x14ac:dyDescent="0.25">
      <c r="A18" s="11">
        <v>49</v>
      </c>
      <c r="B18" s="139">
        <f t="shared" si="0"/>
        <v>15</v>
      </c>
      <c r="C18" s="183">
        <v>137</v>
      </c>
      <c r="D18" s="128" t="s">
        <v>786</v>
      </c>
      <c r="E18" s="50">
        <v>7</v>
      </c>
    </row>
    <row r="19" spans="1:5" x14ac:dyDescent="0.25">
      <c r="A19" s="11">
        <v>50</v>
      </c>
      <c r="B19" s="139">
        <f t="shared" si="0"/>
        <v>16</v>
      </c>
      <c r="C19" s="183">
        <v>46</v>
      </c>
      <c r="D19" s="128" t="s">
        <v>377</v>
      </c>
      <c r="E19" s="50">
        <v>6</v>
      </c>
    </row>
    <row r="20" spans="1:5" x14ac:dyDescent="0.25">
      <c r="A20" s="12">
        <v>2</v>
      </c>
      <c r="B20" s="139">
        <f t="shared" si="0"/>
        <v>17</v>
      </c>
      <c r="C20" s="183">
        <v>62</v>
      </c>
      <c r="D20" s="128" t="s">
        <v>442</v>
      </c>
      <c r="E20" s="50">
        <v>6</v>
      </c>
    </row>
    <row r="21" spans="1:5" x14ac:dyDescent="0.25">
      <c r="A21" s="12">
        <v>3</v>
      </c>
      <c r="B21" s="139">
        <f t="shared" si="0"/>
        <v>18</v>
      </c>
      <c r="C21" s="183">
        <v>116</v>
      </c>
      <c r="D21" s="128" t="s">
        <v>712</v>
      </c>
      <c r="E21" s="50">
        <v>6</v>
      </c>
    </row>
    <row r="22" spans="1:5" x14ac:dyDescent="0.25">
      <c r="A22" s="12">
        <v>202</v>
      </c>
      <c r="B22" s="139">
        <f t="shared" si="0"/>
        <v>19</v>
      </c>
      <c r="C22" s="183">
        <v>16</v>
      </c>
      <c r="D22" s="128" t="s">
        <v>150</v>
      </c>
      <c r="E22" s="50">
        <v>5</v>
      </c>
    </row>
    <row r="23" spans="1:5" x14ac:dyDescent="0.25">
      <c r="A23" s="12">
        <v>203</v>
      </c>
      <c r="B23" s="139">
        <f t="shared" si="0"/>
        <v>20</v>
      </c>
      <c r="C23" s="183">
        <v>21</v>
      </c>
      <c r="D23" s="128" t="s">
        <v>173</v>
      </c>
      <c r="E23" s="50">
        <v>5</v>
      </c>
    </row>
    <row r="24" spans="1:5" x14ac:dyDescent="0.25">
      <c r="A24" s="12">
        <v>204</v>
      </c>
      <c r="B24" s="139">
        <f t="shared" si="0"/>
        <v>21</v>
      </c>
      <c r="C24" s="183">
        <v>23</v>
      </c>
      <c r="D24" s="128" t="s">
        <v>1076</v>
      </c>
      <c r="E24" s="50">
        <v>5</v>
      </c>
    </row>
    <row r="25" spans="1:5" x14ac:dyDescent="0.25">
      <c r="A25" s="12">
        <v>205</v>
      </c>
      <c r="B25" s="139">
        <f t="shared" si="0"/>
        <v>22</v>
      </c>
      <c r="C25" s="183">
        <v>48</v>
      </c>
      <c r="D25" s="128" t="s">
        <v>387</v>
      </c>
      <c r="E25" s="50">
        <v>5</v>
      </c>
    </row>
    <row r="26" spans="1:5" x14ac:dyDescent="0.25">
      <c r="A26" s="12">
        <v>206</v>
      </c>
      <c r="B26" s="139">
        <f t="shared" si="0"/>
        <v>23</v>
      </c>
      <c r="C26" s="183">
        <v>126</v>
      </c>
      <c r="D26" s="128" t="s">
        <v>753</v>
      </c>
      <c r="E26" s="50">
        <v>5</v>
      </c>
    </row>
    <row r="27" spans="1:5" x14ac:dyDescent="0.25">
      <c r="A27" s="12">
        <v>207</v>
      </c>
      <c r="B27" s="139">
        <f t="shared" si="0"/>
        <v>24</v>
      </c>
      <c r="C27" s="183">
        <v>164</v>
      </c>
      <c r="D27" s="128" t="s">
        <v>967</v>
      </c>
      <c r="E27" s="50">
        <v>5</v>
      </c>
    </row>
    <row r="28" spans="1:5" x14ac:dyDescent="0.25">
      <c r="A28" s="12" t="s">
        <v>126</v>
      </c>
      <c r="B28" s="139">
        <f t="shared" si="0"/>
        <v>25</v>
      </c>
      <c r="C28" s="183">
        <v>175</v>
      </c>
      <c r="D28" s="128" t="s">
        <v>1003</v>
      </c>
      <c r="E28" s="50">
        <v>5</v>
      </c>
    </row>
    <row r="29" spans="1:5" x14ac:dyDescent="0.25">
      <c r="A29" s="12">
        <v>268</v>
      </c>
      <c r="B29" s="139">
        <f t="shared" si="0"/>
        <v>26</v>
      </c>
      <c r="C29" s="183">
        <v>176</v>
      </c>
      <c r="D29" s="128" t="s">
        <v>1009</v>
      </c>
      <c r="E29" s="50">
        <v>5</v>
      </c>
    </row>
    <row r="30" spans="1:5" x14ac:dyDescent="0.25">
      <c r="A30" s="11">
        <v>1</v>
      </c>
      <c r="B30" s="139">
        <f t="shared" si="0"/>
        <v>27</v>
      </c>
      <c r="C30" s="183">
        <v>11</v>
      </c>
      <c r="D30" s="128" t="s">
        <v>132</v>
      </c>
      <c r="E30" s="50">
        <v>4</v>
      </c>
    </row>
    <row r="31" spans="1:5" x14ac:dyDescent="0.25">
      <c r="A31" s="13">
        <v>24</v>
      </c>
      <c r="B31" s="139">
        <f t="shared" si="0"/>
        <v>28</v>
      </c>
      <c r="C31" s="183">
        <v>43</v>
      </c>
      <c r="D31" s="128" t="s">
        <v>351</v>
      </c>
      <c r="E31" s="50">
        <v>4</v>
      </c>
    </row>
    <row r="32" spans="1:5" x14ac:dyDescent="0.25">
      <c r="A32" s="13">
        <v>25</v>
      </c>
      <c r="B32" s="139">
        <f t="shared" si="0"/>
        <v>29</v>
      </c>
      <c r="C32" s="183">
        <v>74</v>
      </c>
      <c r="D32" s="128" t="s">
        <v>494</v>
      </c>
      <c r="E32" s="50">
        <v>4</v>
      </c>
    </row>
    <row r="33" spans="1:5" x14ac:dyDescent="0.25">
      <c r="A33" s="13">
        <v>26</v>
      </c>
      <c r="B33" s="139">
        <f t="shared" si="0"/>
        <v>30</v>
      </c>
      <c r="C33" s="183">
        <v>134</v>
      </c>
      <c r="D33" s="128" t="s">
        <v>773</v>
      </c>
      <c r="E33" s="50">
        <v>4</v>
      </c>
    </row>
    <row r="34" spans="1:5" x14ac:dyDescent="0.25">
      <c r="A34" s="13">
        <v>27</v>
      </c>
      <c r="B34" s="139">
        <f t="shared" si="0"/>
        <v>31</v>
      </c>
      <c r="C34" s="183">
        <v>138</v>
      </c>
      <c r="D34" s="128" t="s">
        <v>794</v>
      </c>
      <c r="E34" s="50">
        <v>4</v>
      </c>
    </row>
    <row r="35" spans="1:5" x14ac:dyDescent="0.25">
      <c r="A35" s="12">
        <v>130</v>
      </c>
      <c r="B35" s="139">
        <f t="shared" si="0"/>
        <v>32</v>
      </c>
      <c r="C35" s="183">
        <v>171</v>
      </c>
      <c r="D35" s="128" t="s">
        <v>988</v>
      </c>
      <c r="E35" s="50">
        <v>4</v>
      </c>
    </row>
    <row r="36" spans="1:5" x14ac:dyDescent="0.25">
      <c r="A36" s="12">
        <v>131</v>
      </c>
      <c r="B36" s="139">
        <f t="shared" ref="B36:B67" si="1">B35+1</f>
        <v>33</v>
      </c>
      <c r="C36" s="183">
        <v>181</v>
      </c>
      <c r="D36" s="128" t="s">
        <v>1024</v>
      </c>
      <c r="E36" s="50">
        <v>4</v>
      </c>
    </row>
    <row r="37" spans="1:5" x14ac:dyDescent="0.25">
      <c r="A37" s="12">
        <v>132</v>
      </c>
      <c r="B37" s="139">
        <f t="shared" si="1"/>
        <v>34</v>
      </c>
      <c r="C37" s="183">
        <v>183</v>
      </c>
      <c r="D37" s="128" t="s">
        <v>1032</v>
      </c>
      <c r="E37" s="50">
        <v>4</v>
      </c>
    </row>
    <row r="38" spans="1:5" x14ac:dyDescent="0.25">
      <c r="A38" s="13">
        <v>28</v>
      </c>
      <c r="B38" s="139">
        <f t="shared" si="1"/>
        <v>35</v>
      </c>
      <c r="C38" s="183">
        <v>12</v>
      </c>
      <c r="D38" s="128" t="s">
        <v>139</v>
      </c>
      <c r="E38" s="50">
        <v>3</v>
      </c>
    </row>
    <row r="39" spans="1:5" x14ac:dyDescent="0.25">
      <c r="A39" s="11">
        <v>2</v>
      </c>
      <c r="B39" s="139">
        <f t="shared" si="1"/>
        <v>36</v>
      </c>
      <c r="C39" s="183">
        <v>45</v>
      </c>
      <c r="D39" s="128" t="s">
        <v>373</v>
      </c>
      <c r="E39" s="50">
        <v>3</v>
      </c>
    </row>
    <row r="40" spans="1:5" x14ac:dyDescent="0.25">
      <c r="A40" s="11">
        <v>3</v>
      </c>
      <c r="B40" s="139">
        <f t="shared" si="1"/>
        <v>37</v>
      </c>
      <c r="C40" s="183">
        <v>54</v>
      </c>
      <c r="D40" s="128" t="s">
        <v>407</v>
      </c>
      <c r="E40" s="50">
        <v>3</v>
      </c>
    </row>
    <row r="41" spans="1:5" x14ac:dyDescent="0.25">
      <c r="A41" s="13">
        <v>30</v>
      </c>
      <c r="B41" s="139">
        <f t="shared" si="1"/>
        <v>38</v>
      </c>
      <c r="C41" s="183">
        <v>80</v>
      </c>
      <c r="D41" s="128" t="s">
        <v>520</v>
      </c>
      <c r="E41" s="50">
        <v>3</v>
      </c>
    </row>
    <row r="42" spans="1:5" x14ac:dyDescent="0.25">
      <c r="A42" s="13">
        <v>31</v>
      </c>
      <c r="B42" s="139">
        <f t="shared" si="1"/>
        <v>39</v>
      </c>
      <c r="C42" s="183">
        <v>95</v>
      </c>
      <c r="D42" s="128" t="s">
        <v>587</v>
      </c>
      <c r="E42" s="50">
        <v>3</v>
      </c>
    </row>
    <row r="43" spans="1:5" x14ac:dyDescent="0.25">
      <c r="A43" s="13">
        <v>32</v>
      </c>
      <c r="B43" s="139">
        <f t="shared" si="1"/>
        <v>40</v>
      </c>
      <c r="C43" s="183">
        <v>99</v>
      </c>
      <c r="D43" s="128" t="s">
        <v>597</v>
      </c>
      <c r="E43" s="50">
        <v>3</v>
      </c>
    </row>
    <row r="44" spans="1:5" x14ac:dyDescent="0.25">
      <c r="A44" s="13">
        <v>33</v>
      </c>
      <c r="B44" s="139">
        <f t="shared" si="1"/>
        <v>41</v>
      </c>
      <c r="C44" s="183">
        <v>100</v>
      </c>
      <c r="D44" s="128" t="s">
        <v>601</v>
      </c>
      <c r="E44" s="50">
        <v>3</v>
      </c>
    </row>
    <row r="45" spans="1:5" x14ac:dyDescent="0.25">
      <c r="A45" s="13">
        <v>34</v>
      </c>
      <c r="B45" s="139">
        <f t="shared" si="1"/>
        <v>42</v>
      </c>
      <c r="C45" s="183">
        <v>103</v>
      </c>
      <c r="D45" s="128" t="s">
        <v>612</v>
      </c>
      <c r="E45" s="50">
        <v>3</v>
      </c>
    </row>
    <row r="46" spans="1:5" x14ac:dyDescent="0.25">
      <c r="A46" s="13">
        <v>29</v>
      </c>
      <c r="B46" s="139">
        <f t="shared" si="1"/>
        <v>43</v>
      </c>
      <c r="C46" s="183">
        <v>119</v>
      </c>
      <c r="D46" s="128" t="s">
        <v>727</v>
      </c>
      <c r="E46" s="50">
        <v>3</v>
      </c>
    </row>
    <row r="47" spans="1:5" x14ac:dyDescent="0.25">
      <c r="A47" s="12">
        <v>82</v>
      </c>
      <c r="B47" s="139">
        <f t="shared" si="1"/>
        <v>44</v>
      </c>
      <c r="C47" s="183">
        <v>120</v>
      </c>
      <c r="D47" s="128" t="s">
        <v>731</v>
      </c>
      <c r="E47" s="50">
        <v>3</v>
      </c>
    </row>
    <row r="48" spans="1:5" x14ac:dyDescent="0.25">
      <c r="A48" s="13">
        <v>35</v>
      </c>
      <c r="B48" s="139">
        <f t="shared" si="1"/>
        <v>45</v>
      </c>
      <c r="C48" s="183">
        <v>122</v>
      </c>
      <c r="D48" s="128" t="s">
        <v>738</v>
      </c>
      <c r="E48" s="50">
        <v>3</v>
      </c>
    </row>
    <row r="49" spans="1:5" x14ac:dyDescent="0.25">
      <c r="A49" s="12">
        <v>135</v>
      </c>
      <c r="B49" s="139">
        <f t="shared" si="1"/>
        <v>46</v>
      </c>
      <c r="C49" s="183">
        <v>135</v>
      </c>
      <c r="D49" s="128" t="s">
        <v>779</v>
      </c>
      <c r="E49" s="50">
        <v>3</v>
      </c>
    </row>
    <row r="50" spans="1:5" x14ac:dyDescent="0.25">
      <c r="A50" s="13">
        <v>5</v>
      </c>
      <c r="B50" s="139">
        <f t="shared" si="1"/>
        <v>47</v>
      </c>
      <c r="C50" s="183">
        <v>142</v>
      </c>
      <c r="D50" s="128" t="s">
        <v>868</v>
      </c>
      <c r="E50" s="50">
        <v>3</v>
      </c>
    </row>
    <row r="51" spans="1:5" x14ac:dyDescent="0.25">
      <c r="A51" s="13">
        <v>6</v>
      </c>
      <c r="B51" s="139">
        <f t="shared" si="1"/>
        <v>48</v>
      </c>
      <c r="C51" s="183">
        <v>145</v>
      </c>
      <c r="D51" s="128" t="s">
        <v>877</v>
      </c>
      <c r="E51" s="50">
        <v>3</v>
      </c>
    </row>
    <row r="52" spans="1:5" x14ac:dyDescent="0.25">
      <c r="A52" s="13">
        <v>36</v>
      </c>
      <c r="B52" s="139">
        <f t="shared" si="1"/>
        <v>49</v>
      </c>
      <c r="C52" s="183">
        <v>158</v>
      </c>
      <c r="D52" s="128" t="s">
        <v>952</v>
      </c>
      <c r="E52" s="50">
        <v>3</v>
      </c>
    </row>
    <row r="53" spans="1:5" x14ac:dyDescent="0.25">
      <c r="A53" s="13">
        <v>37</v>
      </c>
      <c r="B53" s="139">
        <f t="shared" si="1"/>
        <v>50</v>
      </c>
      <c r="C53" s="183">
        <v>159</v>
      </c>
      <c r="D53" s="128" t="s">
        <v>955</v>
      </c>
      <c r="E53" s="50">
        <v>3</v>
      </c>
    </row>
    <row r="54" spans="1:5" x14ac:dyDescent="0.25">
      <c r="A54" s="11">
        <v>84</v>
      </c>
      <c r="B54" s="139">
        <f t="shared" si="1"/>
        <v>51</v>
      </c>
      <c r="C54" s="183">
        <v>173</v>
      </c>
      <c r="D54" s="128" t="s">
        <v>994</v>
      </c>
      <c r="E54" s="50">
        <v>3</v>
      </c>
    </row>
    <row r="55" spans="1:5" x14ac:dyDescent="0.25">
      <c r="A55" s="11">
        <v>85</v>
      </c>
      <c r="B55" s="139">
        <f t="shared" si="1"/>
        <v>52</v>
      </c>
      <c r="C55" s="183">
        <v>2</v>
      </c>
      <c r="D55" s="128" t="s">
        <v>85</v>
      </c>
      <c r="E55" s="50">
        <v>2</v>
      </c>
    </row>
    <row r="56" spans="1:5" x14ac:dyDescent="0.25">
      <c r="A56" s="11">
        <v>86</v>
      </c>
      <c r="B56" s="139">
        <f t="shared" si="1"/>
        <v>53</v>
      </c>
      <c r="C56" s="183">
        <v>5</v>
      </c>
      <c r="D56" s="128" t="s">
        <v>97</v>
      </c>
      <c r="E56" s="50">
        <v>2</v>
      </c>
    </row>
    <row r="57" spans="1:5" x14ac:dyDescent="0.25">
      <c r="A57" s="11">
        <v>87</v>
      </c>
      <c r="B57" s="139">
        <f t="shared" si="1"/>
        <v>54</v>
      </c>
      <c r="C57" s="183">
        <v>26</v>
      </c>
      <c r="D57" s="128" t="s">
        <v>208</v>
      </c>
      <c r="E57" s="50">
        <v>2</v>
      </c>
    </row>
    <row r="58" spans="1:5" x14ac:dyDescent="0.25">
      <c r="A58" s="11">
        <v>88</v>
      </c>
      <c r="B58" s="139">
        <f t="shared" si="1"/>
        <v>55</v>
      </c>
      <c r="C58" s="183">
        <v>30</v>
      </c>
      <c r="D58" s="128" t="s">
        <v>1077</v>
      </c>
      <c r="E58" s="50">
        <v>2</v>
      </c>
    </row>
    <row r="59" spans="1:5" x14ac:dyDescent="0.25">
      <c r="A59" s="11">
        <v>89</v>
      </c>
      <c r="B59" s="139">
        <f t="shared" si="1"/>
        <v>56</v>
      </c>
      <c r="C59" s="183">
        <v>35</v>
      </c>
      <c r="D59" s="128" t="s">
        <v>327</v>
      </c>
      <c r="E59" s="50">
        <v>2</v>
      </c>
    </row>
    <row r="60" spans="1:5" x14ac:dyDescent="0.25">
      <c r="A60" s="11">
        <v>90</v>
      </c>
      <c r="B60" s="139">
        <f t="shared" si="1"/>
        <v>57</v>
      </c>
      <c r="C60" s="183">
        <v>36</v>
      </c>
      <c r="D60" s="128" t="s">
        <v>330</v>
      </c>
      <c r="E60" s="50">
        <v>2</v>
      </c>
    </row>
    <row r="61" spans="1:5" x14ac:dyDescent="0.25">
      <c r="A61" s="11">
        <v>91</v>
      </c>
      <c r="B61" s="139">
        <f t="shared" si="1"/>
        <v>58</v>
      </c>
      <c r="C61" s="183">
        <v>39</v>
      </c>
      <c r="D61" s="128" t="s">
        <v>337</v>
      </c>
      <c r="E61" s="50">
        <v>2</v>
      </c>
    </row>
    <row r="62" spans="1:5" x14ac:dyDescent="0.25">
      <c r="A62" s="11">
        <v>92</v>
      </c>
      <c r="B62" s="139">
        <f t="shared" si="1"/>
        <v>59</v>
      </c>
      <c r="C62" s="183">
        <v>47</v>
      </c>
      <c r="D62" s="128" t="s">
        <v>384</v>
      </c>
      <c r="E62" s="50">
        <v>2</v>
      </c>
    </row>
    <row r="63" spans="1:5" x14ac:dyDescent="0.25">
      <c r="A63" s="11">
        <v>93</v>
      </c>
      <c r="B63" s="139">
        <f t="shared" si="1"/>
        <v>60</v>
      </c>
      <c r="C63" s="183">
        <v>49</v>
      </c>
      <c r="D63" s="128" t="s">
        <v>393</v>
      </c>
      <c r="E63" s="50">
        <v>2</v>
      </c>
    </row>
    <row r="64" spans="1:5" x14ac:dyDescent="0.25">
      <c r="A64" s="12">
        <v>140</v>
      </c>
      <c r="B64" s="139">
        <f t="shared" si="1"/>
        <v>61</v>
      </c>
      <c r="C64" s="183">
        <v>56</v>
      </c>
      <c r="D64" s="128" t="s">
        <v>419</v>
      </c>
      <c r="E64" s="50">
        <v>2</v>
      </c>
    </row>
    <row r="65" spans="1:5" x14ac:dyDescent="0.25">
      <c r="A65" s="14" t="s">
        <v>96</v>
      </c>
      <c r="B65" s="139">
        <f t="shared" si="1"/>
        <v>62</v>
      </c>
      <c r="C65" s="183">
        <v>58</v>
      </c>
      <c r="D65" s="128" t="s">
        <v>1078</v>
      </c>
      <c r="E65" s="50">
        <v>2</v>
      </c>
    </row>
    <row r="66" spans="1:5" x14ac:dyDescent="0.25">
      <c r="A66" s="12">
        <v>4</v>
      </c>
      <c r="B66" s="139">
        <f t="shared" si="1"/>
        <v>63</v>
      </c>
      <c r="C66" s="183">
        <v>59</v>
      </c>
      <c r="D66" s="128" t="s">
        <v>436</v>
      </c>
      <c r="E66" s="50">
        <v>2</v>
      </c>
    </row>
    <row r="67" spans="1:5" x14ac:dyDescent="0.25">
      <c r="A67" s="12">
        <v>5</v>
      </c>
      <c r="B67" s="139">
        <f t="shared" si="1"/>
        <v>64</v>
      </c>
      <c r="C67" s="183">
        <v>67</v>
      </c>
      <c r="D67" s="128" t="s">
        <v>461</v>
      </c>
      <c r="E67" s="50">
        <v>2</v>
      </c>
    </row>
    <row r="68" spans="1:5" x14ac:dyDescent="0.25">
      <c r="A68" s="12">
        <v>6</v>
      </c>
      <c r="B68" s="139">
        <f t="shared" ref="B68:B99" si="2">B67+1</f>
        <v>65</v>
      </c>
      <c r="C68" s="183">
        <v>77</v>
      </c>
      <c r="D68" s="128" t="s">
        <v>504</v>
      </c>
      <c r="E68" s="50">
        <v>2</v>
      </c>
    </row>
    <row r="69" spans="1:5" x14ac:dyDescent="0.25">
      <c r="A69" s="12">
        <v>141</v>
      </c>
      <c r="B69" s="139">
        <f t="shared" si="2"/>
        <v>66</v>
      </c>
      <c r="C69" s="183">
        <v>78</v>
      </c>
      <c r="D69" s="128" t="s">
        <v>506</v>
      </c>
      <c r="E69" s="50">
        <v>2</v>
      </c>
    </row>
    <row r="70" spans="1:5" x14ac:dyDescent="0.25">
      <c r="A70" s="14" t="s">
        <v>96</v>
      </c>
      <c r="B70" s="139">
        <f t="shared" si="2"/>
        <v>67</v>
      </c>
      <c r="C70" s="183">
        <v>87</v>
      </c>
      <c r="D70" s="128" t="s">
        <v>542</v>
      </c>
      <c r="E70" s="50">
        <v>2</v>
      </c>
    </row>
    <row r="71" spans="1:5" x14ac:dyDescent="0.25">
      <c r="A71" s="12">
        <v>142</v>
      </c>
      <c r="B71" s="139">
        <f t="shared" si="2"/>
        <v>68</v>
      </c>
      <c r="C71" s="183">
        <v>88</v>
      </c>
      <c r="D71" s="128" t="s">
        <v>545</v>
      </c>
      <c r="E71" s="50">
        <v>2</v>
      </c>
    </row>
    <row r="72" spans="1:5" x14ac:dyDescent="0.25">
      <c r="A72" s="11">
        <v>51</v>
      </c>
      <c r="B72" s="139">
        <f t="shared" si="2"/>
        <v>69</v>
      </c>
      <c r="C72" s="183">
        <v>101</v>
      </c>
      <c r="D72" s="128" t="s">
        <v>606</v>
      </c>
      <c r="E72" s="50">
        <v>2</v>
      </c>
    </row>
    <row r="73" spans="1:5" x14ac:dyDescent="0.25">
      <c r="A73" s="12">
        <v>143</v>
      </c>
      <c r="B73" s="139">
        <f t="shared" si="2"/>
        <v>70</v>
      </c>
      <c r="C73" s="183">
        <v>111</v>
      </c>
      <c r="D73" s="128" t="s">
        <v>633</v>
      </c>
      <c r="E73" s="50">
        <v>2</v>
      </c>
    </row>
    <row r="74" spans="1:5" x14ac:dyDescent="0.25">
      <c r="A74" s="38" t="s">
        <v>1079</v>
      </c>
      <c r="B74" s="139">
        <f t="shared" si="2"/>
        <v>71</v>
      </c>
      <c r="C74" s="183">
        <v>129</v>
      </c>
      <c r="D74" s="128" t="s">
        <v>763</v>
      </c>
      <c r="E74" s="50">
        <v>2</v>
      </c>
    </row>
    <row r="75" spans="1:5" x14ac:dyDescent="0.25">
      <c r="A75" s="12">
        <v>7</v>
      </c>
      <c r="B75" s="139">
        <f t="shared" si="2"/>
        <v>72</v>
      </c>
      <c r="C75" s="183">
        <v>130</v>
      </c>
      <c r="D75" s="128" t="s">
        <v>766</v>
      </c>
      <c r="E75" s="50">
        <v>2</v>
      </c>
    </row>
    <row r="76" spans="1:5" x14ac:dyDescent="0.25">
      <c r="A76" s="13">
        <v>41</v>
      </c>
      <c r="B76" s="139">
        <f t="shared" si="2"/>
        <v>73</v>
      </c>
      <c r="C76" s="183">
        <v>141</v>
      </c>
      <c r="D76" s="128" t="s">
        <v>1080</v>
      </c>
      <c r="E76" s="50">
        <v>2</v>
      </c>
    </row>
    <row r="77" spans="1:5" x14ac:dyDescent="0.25">
      <c r="A77" s="12">
        <v>8</v>
      </c>
      <c r="B77" s="139">
        <f t="shared" si="2"/>
        <v>74</v>
      </c>
      <c r="C77" s="183">
        <v>146</v>
      </c>
      <c r="D77" s="128" t="s">
        <v>881</v>
      </c>
      <c r="E77" s="50">
        <v>2</v>
      </c>
    </row>
    <row r="78" spans="1:5" x14ac:dyDescent="0.25">
      <c r="A78" s="12">
        <v>144</v>
      </c>
      <c r="B78" s="139">
        <f t="shared" si="2"/>
        <v>75</v>
      </c>
      <c r="C78" s="183">
        <v>148</v>
      </c>
      <c r="D78" s="128" t="s">
        <v>887</v>
      </c>
      <c r="E78" s="50">
        <v>2</v>
      </c>
    </row>
    <row r="79" spans="1:5" x14ac:dyDescent="0.25">
      <c r="A79" s="11">
        <v>52</v>
      </c>
      <c r="B79" s="139">
        <f t="shared" si="2"/>
        <v>76</v>
      </c>
      <c r="C79" s="183">
        <v>149</v>
      </c>
      <c r="D79" s="128" t="s">
        <v>892</v>
      </c>
      <c r="E79" s="50">
        <v>2</v>
      </c>
    </row>
    <row r="80" spans="1:5" x14ac:dyDescent="0.25">
      <c r="A80" s="11">
        <v>4</v>
      </c>
      <c r="B80" s="139">
        <f t="shared" si="2"/>
        <v>77</v>
      </c>
      <c r="C80" s="183">
        <v>155</v>
      </c>
      <c r="D80" s="128" t="s">
        <v>945</v>
      </c>
      <c r="E80" s="50">
        <v>2</v>
      </c>
    </row>
    <row r="81" spans="1:5" x14ac:dyDescent="0.25">
      <c r="A81" s="12">
        <v>102</v>
      </c>
      <c r="B81" s="139">
        <f t="shared" si="2"/>
        <v>78</v>
      </c>
      <c r="C81" s="183">
        <v>162</v>
      </c>
      <c r="D81" s="128" t="s">
        <v>962</v>
      </c>
      <c r="E81" s="50">
        <v>2</v>
      </c>
    </row>
    <row r="82" spans="1:5" x14ac:dyDescent="0.25">
      <c r="A82" s="12" t="s">
        <v>234</v>
      </c>
      <c r="B82" s="139">
        <f t="shared" si="2"/>
        <v>79</v>
      </c>
      <c r="C82" s="183">
        <v>167</v>
      </c>
      <c r="D82" s="128" t="s">
        <v>977</v>
      </c>
      <c r="E82" s="50">
        <v>2</v>
      </c>
    </row>
    <row r="83" spans="1:5" x14ac:dyDescent="0.25">
      <c r="A83" s="12">
        <v>103</v>
      </c>
      <c r="B83" s="139">
        <f t="shared" si="2"/>
        <v>80</v>
      </c>
      <c r="C83" s="183">
        <v>169</v>
      </c>
      <c r="D83" s="128" t="s">
        <v>983</v>
      </c>
      <c r="E83" s="50">
        <v>2</v>
      </c>
    </row>
    <row r="84" spans="1:5" x14ac:dyDescent="0.25">
      <c r="A84" s="12">
        <v>104</v>
      </c>
      <c r="B84" s="139">
        <f t="shared" si="2"/>
        <v>81</v>
      </c>
      <c r="C84" s="183">
        <v>178</v>
      </c>
      <c r="D84" s="128" t="s">
        <v>1016</v>
      </c>
      <c r="E84" s="50">
        <v>2</v>
      </c>
    </row>
    <row r="85" spans="1:5" x14ac:dyDescent="0.25">
      <c r="A85" s="12">
        <v>105</v>
      </c>
      <c r="B85" s="139">
        <f t="shared" si="2"/>
        <v>82</v>
      </c>
      <c r="C85" s="183">
        <v>179</v>
      </c>
      <c r="D85" s="128" t="s">
        <v>1020</v>
      </c>
      <c r="E85" s="50">
        <v>2</v>
      </c>
    </row>
    <row r="86" spans="1:5" x14ac:dyDescent="0.25">
      <c r="A86" s="12">
        <v>106</v>
      </c>
      <c r="B86" s="139">
        <f t="shared" si="2"/>
        <v>83</v>
      </c>
      <c r="C86" s="183">
        <v>184</v>
      </c>
      <c r="D86" s="128" t="s">
        <v>1037</v>
      </c>
      <c r="E86" s="50">
        <v>2</v>
      </c>
    </row>
    <row r="87" spans="1:5" x14ac:dyDescent="0.25">
      <c r="A87" s="12">
        <v>107</v>
      </c>
      <c r="B87" s="139">
        <f t="shared" si="2"/>
        <v>84</v>
      </c>
      <c r="C87" s="183">
        <v>1</v>
      </c>
      <c r="D87" s="128" t="s">
        <v>83</v>
      </c>
      <c r="E87" s="50">
        <v>1</v>
      </c>
    </row>
    <row r="88" spans="1:5" x14ac:dyDescent="0.25">
      <c r="A88" s="12">
        <v>108</v>
      </c>
      <c r="B88" s="139">
        <f t="shared" si="2"/>
        <v>85</v>
      </c>
      <c r="C88" s="183">
        <v>3</v>
      </c>
      <c r="D88" s="128" t="s">
        <v>90</v>
      </c>
      <c r="E88" s="50">
        <v>1</v>
      </c>
    </row>
    <row r="89" spans="1:5" x14ac:dyDescent="0.25">
      <c r="A89" s="12">
        <v>110</v>
      </c>
      <c r="B89" s="139">
        <f t="shared" si="2"/>
        <v>86</v>
      </c>
      <c r="C89" s="183">
        <v>4</v>
      </c>
      <c r="D89" s="128" t="s">
        <v>1081</v>
      </c>
      <c r="E89" s="50">
        <v>1</v>
      </c>
    </row>
    <row r="90" spans="1:5" x14ac:dyDescent="0.25">
      <c r="A90" s="12">
        <v>111</v>
      </c>
      <c r="B90" s="139">
        <f t="shared" si="2"/>
        <v>87</v>
      </c>
      <c r="C90" s="183">
        <v>6</v>
      </c>
      <c r="D90" s="128" t="s">
        <v>101</v>
      </c>
      <c r="E90" s="50">
        <v>1</v>
      </c>
    </row>
    <row r="91" spans="1:5" x14ac:dyDescent="0.25">
      <c r="A91" s="12">
        <v>112</v>
      </c>
      <c r="B91" s="139">
        <f t="shared" si="2"/>
        <v>88</v>
      </c>
      <c r="C91" s="183">
        <v>7</v>
      </c>
      <c r="D91" s="128" t="s">
        <v>103</v>
      </c>
      <c r="E91" s="50">
        <v>1</v>
      </c>
    </row>
    <row r="92" spans="1:5" x14ac:dyDescent="0.25">
      <c r="A92" s="12">
        <v>113</v>
      </c>
      <c r="B92" s="139">
        <f t="shared" si="2"/>
        <v>89</v>
      </c>
      <c r="C92" s="183">
        <v>8</v>
      </c>
      <c r="D92" s="128" t="s">
        <v>106</v>
      </c>
      <c r="E92" s="50">
        <v>1</v>
      </c>
    </row>
    <row r="93" spans="1:5" x14ac:dyDescent="0.25">
      <c r="A93" s="12">
        <v>114</v>
      </c>
      <c r="B93" s="139">
        <f t="shared" si="2"/>
        <v>90</v>
      </c>
      <c r="C93" s="183">
        <v>10</v>
      </c>
      <c r="D93" s="128" t="s">
        <v>130</v>
      </c>
      <c r="E93" s="50">
        <v>1</v>
      </c>
    </row>
    <row r="94" spans="1:5" x14ac:dyDescent="0.25">
      <c r="A94" s="12">
        <v>115</v>
      </c>
      <c r="B94" s="139">
        <f t="shared" si="2"/>
        <v>91</v>
      </c>
      <c r="C94" s="183">
        <v>13</v>
      </c>
      <c r="D94" s="128" t="s">
        <v>144</v>
      </c>
      <c r="E94" s="50">
        <v>1</v>
      </c>
    </row>
    <row r="95" spans="1:5" x14ac:dyDescent="0.25">
      <c r="A95" s="12" t="s">
        <v>248</v>
      </c>
      <c r="B95" s="139">
        <f t="shared" si="2"/>
        <v>92</v>
      </c>
      <c r="C95" s="183">
        <v>14</v>
      </c>
      <c r="D95" s="128" t="s">
        <v>146</v>
      </c>
      <c r="E95" s="50">
        <v>1</v>
      </c>
    </row>
    <row r="96" spans="1:5" x14ac:dyDescent="0.25">
      <c r="A96" s="12">
        <v>145</v>
      </c>
      <c r="B96" s="139">
        <f t="shared" si="2"/>
        <v>93</v>
      </c>
      <c r="C96" s="183">
        <v>15</v>
      </c>
      <c r="D96" s="128" t="s">
        <v>148</v>
      </c>
      <c r="E96" s="50">
        <v>1</v>
      </c>
    </row>
    <row r="97" spans="1:5" x14ac:dyDescent="0.25">
      <c r="A97" s="12">
        <v>146</v>
      </c>
      <c r="B97" s="139">
        <f t="shared" si="2"/>
        <v>94</v>
      </c>
      <c r="C97" s="183">
        <v>17</v>
      </c>
      <c r="D97" s="128" t="s">
        <v>159</v>
      </c>
      <c r="E97" s="50">
        <v>1</v>
      </c>
    </row>
    <row r="98" spans="1:5" x14ac:dyDescent="0.25">
      <c r="A98" s="12">
        <v>147</v>
      </c>
      <c r="B98" s="139">
        <f t="shared" si="2"/>
        <v>95</v>
      </c>
      <c r="C98" s="183">
        <v>18</v>
      </c>
      <c r="D98" s="128" t="s">
        <v>161</v>
      </c>
      <c r="E98" s="50">
        <v>1</v>
      </c>
    </row>
    <row r="99" spans="1:5" x14ac:dyDescent="0.25">
      <c r="A99" s="12">
        <v>148</v>
      </c>
      <c r="B99" s="139">
        <f t="shared" si="2"/>
        <v>96</v>
      </c>
      <c r="C99" s="183">
        <v>19</v>
      </c>
      <c r="D99" s="128" t="s">
        <v>166</v>
      </c>
      <c r="E99" s="50">
        <v>1</v>
      </c>
    </row>
    <row r="100" spans="1:5" x14ac:dyDescent="0.25">
      <c r="A100" s="12">
        <v>149</v>
      </c>
      <c r="B100" s="139">
        <f t="shared" ref="B100:B131" si="3">B99+1</f>
        <v>97</v>
      </c>
      <c r="C100" s="183">
        <v>20</v>
      </c>
      <c r="D100" s="128" t="s">
        <v>171</v>
      </c>
      <c r="E100" s="50">
        <v>1</v>
      </c>
    </row>
    <row r="101" spans="1:5" x14ac:dyDescent="0.25">
      <c r="A101" s="12">
        <v>150</v>
      </c>
      <c r="B101" s="139">
        <f t="shared" si="3"/>
        <v>98</v>
      </c>
      <c r="C101" s="183">
        <v>24</v>
      </c>
      <c r="D101" s="128" t="s">
        <v>204</v>
      </c>
      <c r="E101" s="50">
        <v>1</v>
      </c>
    </row>
    <row r="102" spans="1:5" x14ac:dyDescent="0.25">
      <c r="A102" s="12">
        <v>151</v>
      </c>
      <c r="B102" s="139">
        <f t="shared" si="3"/>
        <v>99</v>
      </c>
      <c r="C102" s="183">
        <v>25</v>
      </c>
      <c r="D102" s="128" t="s">
        <v>206</v>
      </c>
      <c r="E102" s="50">
        <v>1</v>
      </c>
    </row>
    <row r="103" spans="1:5" x14ac:dyDescent="0.25">
      <c r="A103" s="12">
        <v>152</v>
      </c>
      <c r="B103" s="139">
        <f t="shared" si="3"/>
        <v>100</v>
      </c>
      <c r="C103" s="183">
        <f>C102+1</f>
        <v>26</v>
      </c>
      <c r="D103" s="128" t="s">
        <v>211</v>
      </c>
      <c r="E103" s="50">
        <v>1</v>
      </c>
    </row>
    <row r="104" spans="1:5" x14ac:dyDescent="0.25">
      <c r="A104" s="12">
        <v>153</v>
      </c>
      <c r="B104" s="139">
        <f t="shared" si="3"/>
        <v>101</v>
      </c>
      <c r="C104" s="183">
        <v>28</v>
      </c>
      <c r="D104" s="128" t="s">
        <v>213</v>
      </c>
      <c r="E104" s="50">
        <v>1</v>
      </c>
    </row>
    <row r="105" spans="1:5" x14ac:dyDescent="0.25">
      <c r="A105" s="12">
        <v>154</v>
      </c>
      <c r="B105" s="139">
        <f t="shared" si="3"/>
        <v>102</v>
      </c>
      <c r="C105" s="183">
        <v>29</v>
      </c>
      <c r="D105" s="128" t="s">
        <v>215</v>
      </c>
      <c r="E105" s="50">
        <v>1</v>
      </c>
    </row>
    <row r="106" spans="1:5" x14ac:dyDescent="0.25">
      <c r="A106" s="12">
        <v>155</v>
      </c>
      <c r="B106" s="139">
        <f t="shared" si="3"/>
        <v>103</v>
      </c>
      <c r="C106" s="183">
        <v>31</v>
      </c>
      <c r="D106" s="128" t="s">
        <v>221</v>
      </c>
      <c r="E106" s="50">
        <v>1</v>
      </c>
    </row>
    <row r="107" spans="1:5" x14ac:dyDescent="0.25">
      <c r="A107" s="12">
        <v>156</v>
      </c>
      <c r="B107" s="139">
        <f t="shared" si="3"/>
        <v>104</v>
      </c>
      <c r="C107" s="183">
        <v>33</v>
      </c>
      <c r="D107" s="128" t="s">
        <v>323</v>
      </c>
      <c r="E107" s="50">
        <v>1</v>
      </c>
    </row>
    <row r="108" spans="1:5" x14ac:dyDescent="0.25">
      <c r="A108" s="12">
        <v>157</v>
      </c>
      <c r="B108" s="139">
        <f t="shared" si="3"/>
        <v>105</v>
      </c>
      <c r="C108" s="183">
        <v>34</v>
      </c>
      <c r="D108" s="128" t="s">
        <v>325</v>
      </c>
      <c r="E108" s="50">
        <v>1</v>
      </c>
    </row>
    <row r="109" spans="1:5" x14ac:dyDescent="0.25">
      <c r="A109" s="12">
        <v>158</v>
      </c>
      <c r="B109" s="139">
        <f t="shared" si="3"/>
        <v>106</v>
      </c>
      <c r="C109" s="183">
        <v>37</v>
      </c>
      <c r="D109" s="128" t="s">
        <v>333</v>
      </c>
      <c r="E109" s="50">
        <v>1</v>
      </c>
    </row>
    <row r="110" spans="1:5" x14ac:dyDescent="0.25">
      <c r="A110" s="12">
        <v>159</v>
      </c>
      <c r="B110" s="139">
        <f t="shared" si="3"/>
        <v>107</v>
      </c>
      <c r="C110" s="183">
        <v>38</v>
      </c>
      <c r="D110" s="128" t="s">
        <v>335</v>
      </c>
      <c r="E110" s="50">
        <v>1</v>
      </c>
    </row>
    <row r="111" spans="1:5" x14ac:dyDescent="0.25">
      <c r="A111" s="12">
        <v>160</v>
      </c>
      <c r="B111" s="139">
        <f t="shared" si="3"/>
        <v>108</v>
      </c>
      <c r="C111" s="183">
        <v>40</v>
      </c>
      <c r="D111" s="128" t="s">
        <v>342</v>
      </c>
      <c r="E111" s="50">
        <v>1</v>
      </c>
    </row>
    <row r="112" spans="1:5" x14ac:dyDescent="0.25">
      <c r="A112" s="12">
        <v>161</v>
      </c>
      <c r="B112" s="139">
        <f t="shared" si="3"/>
        <v>109</v>
      </c>
      <c r="C112" s="183">
        <v>41</v>
      </c>
      <c r="D112" s="128" t="s">
        <v>343</v>
      </c>
      <c r="E112" s="50">
        <v>1</v>
      </c>
    </row>
    <row r="113" spans="1:5" x14ac:dyDescent="0.25">
      <c r="A113" s="12">
        <v>162</v>
      </c>
      <c r="B113" s="139">
        <f t="shared" si="3"/>
        <v>110</v>
      </c>
      <c r="C113" s="183">
        <v>42</v>
      </c>
      <c r="D113" s="128" t="s">
        <v>346</v>
      </c>
      <c r="E113" s="50">
        <v>1</v>
      </c>
    </row>
    <row r="114" spans="1:5" x14ac:dyDescent="0.25">
      <c r="A114" s="12">
        <v>163</v>
      </c>
      <c r="B114" s="139">
        <f t="shared" si="3"/>
        <v>111</v>
      </c>
      <c r="C114" s="183">
        <v>50</v>
      </c>
      <c r="D114" s="128" t="s">
        <v>396</v>
      </c>
      <c r="E114" s="50">
        <v>1</v>
      </c>
    </row>
    <row r="115" spans="1:5" x14ac:dyDescent="0.25">
      <c r="A115" s="12">
        <v>164</v>
      </c>
      <c r="B115" s="139">
        <f t="shared" si="3"/>
        <v>112</v>
      </c>
      <c r="C115" s="183">
        <v>51</v>
      </c>
      <c r="D115" s="128" t="s">
        <v>398</v>
      </c>
      <c r="E115" s="50">
        <v>1</v>
      </c>
    </row>
    <row r="116" spans="1:5" x14ac:dyDescent="0.25">
      <c r="A116" s="12">
        <v>165</v>
      </c>
      <c r="B116" s="139">
        <f t="shared" si="3"/>
        <v>113</v>
      </c>
      <c r="C116" s="183">
        <v>52</v>
      </c>
      <c r="D116" s="128" t="s">
        <v>400</v>
      </c>
      <c r="E116" s="50">
        <v>1</v>
      </c>
    </row>
    <row r="117" spans="1:5" x14ac:dyDescent="0.25">
      <c r="A117" s="12">
        <v>166</v>
      </c>
      <c r="B117" s="139">
        <f t="shared" si="3"/>
        <v>114</v>
      </c>
      <c r="C117" s="183">
        <v>53</v>
      </c>
      <c r="D117" s="128" t="s">
        <v>405</v>
      </c>
      <c r="E117" s="50">
        <v>1</v>
      </c>
    </row>
    <row r="118" spans="1:5" x14ac:dyDescent="0.25">
      <c r="A118" s="12">
        <v>167</v>
      </c>
      <c r="B118" s="139">
        <f t="shared" si="3"/>
        <v>115</v>
      </c>
      <c r="C118" s="183">
        <v>55</v>
      </c>
      <c r="D118" s="128" t="s">
        <v>417</v>
      </c>
      <c r="E118" s="50">
        <v>1</v>
      </c>
    </row>
    <row r="119" spans="1:5" x14ac:dyDescent="0.25">
      <c r="A119" s="12">
        <v>168</v>
      </c>
      <c r="B119" s="139">
        <f t="shared" si="3"/>
        <v>116</v>
      </c>
      <c r="C119" s="183">
        <v>60</v>
      </c>
      <c r="D119" s="128" t="s">
        <v>439</v>
      </c>
      <c r="E119" s="50">
        <v>1</v>
      </c>
    </row>
    <row r="120" spans="1:5" x14ac:dyDescent="0.25">
      <c r="A120" s="12">
        <v>169</v>
      </c>
      <c r="B120" s="139">
        <f t="shared" si="3"/>
        <v>117</v>
      </c>
      <c r="C120" s="183">
        <v>61</v>
      </c>
      <c r="D120" s="128" t="s">
        <v>440</v>
      </c>
      <c r="E120" s="50">
        <v>1</v>
      </c>
    </row>
    <row r="121" spans="1:5" x14ac:dyDescent="0.25">
      <c r="A121" s="12">
        <v>170</v>
      </c>
      <c r="B121" s="139">
        <f t="shared" si="3"/>
        <v>118</v>
      </c>
      <c r="C121" s="183">
        <v>63</v>
      </c>
      <c r="D121" s="128" t="s">
        <v>452</v>
      </c>
      <c r="E121" s="50">
        <v>1</v>
      </c>
    </row>
    <row r="122" spans="1:5" x14ac:dyDescent="0.25">
      <c r="A122" s="12">
        <v>171</v>
      </c>
      <c r="B122" s="139">
        <f t="shared" si="3"/>
        <v>119</v>
      </c>
      <c r="C122" s="183">
        <v>64</v>
      </c>
      <c r="D122" s="128" t="s">
        <v>454</v>
      </c>
      <c r="E122" s="50">
        <v>1</v>
      </c>
    </row>
    <row r="123" spans="1:5" x14ac:dyDescent="0.25">
      <c r="A123" s="12">
        <v>172</v>
      </c>
      <c r="B123" s="139">
        <f t="shared" si="3"/>
        <v>120</v>
      </c>
      <c r="C123" s="183">
        <v>65</v>
      </c>
      <c r="D123" s="128" t="s">
        <v>456</v>
      </c>
      <c r="E123" s="50">
        <v>1</v>
      </c>
    </row>
    <row r="124" spans="1:5" x14ac:dyDescent="0.25">
      <c r="A124" s="12">
        <v>173</v>
      </c>
      <c r="B124" s="139">
        <f t="shared" si="3"/>
        <v>121</v>
      </c>
      <c r="C124" s="183">
        <v>66</v>
      </c>
      <c r="D124" s="128" t="s">
        <v>459</v>
      </c>
      <c r="E124" s="50">
        <v>1</v>
      </c>
    </row>
    <row r="125" spans="1:5" x14ac:dyDescent="0.25">
      <c r="A125" s="12">
        <v>174</v>
      </c>
      <c r="B125" s="139">
        <f t="shared" si="3"/>
        <v>122</v>
      </c>
      <c r="C125" s="183">
        <v>68</v>
      </c>
      <c r="D125" s="128" t="s">
        <v>464</v>
      </c>
      <c r="E125" s="50">
        <v>1</v>
      </c>
    </row>
    <row r="126" spans="1:5" x14ac:dyDescent="0.25">
      <c r="A126" s="12">
        <v>175</v>
      </c>
      <c r="B126" s="139">
        <f t="shared" si="3"/>
        <v>123</v>
      </c>
      <c r="C126" s="183">
        <v>70</v>
      </c>
      <c r="D126" s="128" t="s">
        <v>488</v>
      </c>
      <c r="E126" s="50">
        <v>1</v>
      </c>
    </row>
    <row r="127" spans="1:5" x14ac:dyDescent="0.25">
      <c r="A127" s="12">
        <v>176</v>
      </c>
      <c r="B127" s="139">
        <f t="shared" si="3"/>
        <v>124</v>
      </c>
      <c r="C127" s="183">
        <v>71</v>
      </c>
      <c r="D127" s="128" t="s">
        <v>489</v>
      </c>
      <c r="E127" s="50">
        <v>1</v>
      </c>
    </row>
    <row r="128" spans="1:5" x14ac:dyDescent="0.25">
      <c r="A128" s="12">
        <v>177</v>
      </c>
      <c r="B128" s="139">
        <f t="shared" si="3"/>
        <v>125</v>
      </c>
      <c r="C128" s="183">
        <v>72</v>
      </c>
      <c r="D128" s="128" t="s">
        <v>490</v>
      </c>
      <c r="E128" s="50">
        <v>1</v>
      </c>
    </row>
    <row r="129" spans="1:5" x14ac:dyDescent="0.25">
      <c r="A129" s="12">
        <v>178</v>
      </c>
      <c r="B129" s="139">
        <f t="shared" si="3"/>
        <v>126</v>
      </c>
      <c r="C129" s="183">
        <v>73</v>
      </c>
      <c r="D129" s="128" t="s">
        <v>492</v>
      </c>
      <c r="E129" s="50">
        <v>1</v>
      </c>
    </row>
    <row r="130" spans="1:5" x14ac:dyDescent="0.25">
      <c r="A130" s="12">
        <v>179</v>
      </c>
      <c r="B130" s="139">
        <f t="shared" si="3"/>
        <v>127</v>
      </c>
      <c r="C130" s="183">
        <v>75</v>
      </c>
      <c r="D130" s="128" t="s">
        <v>500</v>
      </c>
      <c r="E130" s="50">
        <v>1</v>
      </c>
    </row>
    <row r="131" spans="1:5" x14ac:dyDescent="0.25">
      <c r="A131" s="12">
        <v>180</v>
      </c>
      <c r="B131" s="139">
        <f t="shared" si="3"/>
        <v>128</v>
      </c>
      <c r="C131" s="183">
        <v>76</v>
      </c>
      <c r="D131" s="128" t="s">
        <v>502</v>
      </c>
      <c r="E131" s="50">
        <v>1</v>
      </c>
    </row>
    <row r="132" spans="1:5" x14ac:dyDescent="0.25">
      <c r="A132" s="12">
        <v>181</v>
      </c>
      <c r="B132" s="139">
        <f t="shared" ref="B132:B163" si="4">B131+1</f>
        <v>129</v>
      </c>
      <c r="C132" s="183">
        <v>82</v>
      </c>
      <c r="D132" s="128" t="s">
        <v>533</v>
      </c>
      <c r="E132" s="50">
        <v>1</v>
      </c>
    </row>
    <row r="133" spans="1:5" x14ac:dyDescent="0.25">
      <c r="A133" s="12">
        <v>182</v>
      </c>
      <c r="B133" s="139">
        <f t="shared" si="4"/>
        <v>130</v>
      </c>
      <c r="C133" s="183">
        <v>83</v>
      </c>
      <c r="D133" s="128" t="s">
        <v>535</v>
      </c>
      <c r="E133" s="50">
        <v>1</v>
      </c>
    </row>
    <row r="134" spans="1:5" x14ac:dyDescent="0.25">
      <c r="A134" s="12">
        <v>183</v>
      </c>
      <c r="B134" s="139">
        <f t="shared" si="4"/>
        <v>131</v>
      </c>
      <c r="C134" s="183">
        <v>84</v>
      </c>
      <c r="D134" s="128" t="s">
        <v>537</v>
      </c>
      <c r="E134" s="50">
        <v>1</v>
      </c>
    </row>
    <row r="135" spans="1:5" x14ac:dyDescent="0.25">
      <c r="A135" s="12">
        <v>184</v>
      </c>
      <c r="B135" s="139">
        <f t="shared" si="4"/>
        <v>132</v>
      </c>
      <c r="C135" s="183">
        <v>85</v>
      </c>
      <c r="D135" s="128" t="s">
        <v>539</v>
      </c>
      <c r="E135" s="50">
        <v>1</v>
      </c>
    </row>
    <row r="136" spans="1:5" x14ac:dyDescent="0.25">
      <c r="A136" s="12">
        <v>185</v>
      </c>
      <c r="B136" s="139">
        <f t="shared" si="4"/>
        <v>133</v>
      </c>
      <c r="C136" s="183">
        <v>86</v>
      </c>
      <c r="D136" s="128" t="s">
        <v>519</v>
      </c>
      <c r="E136" s="50">
        <v>1</v>
      </c>
    </row>
    <row r="137" spans="1:5" x14ac:dyDescent="0.25">
      <c r="A137" s="12">
        <v>186</v>
      </c>
      <c r="B137" s="139">
        <f t="shared" si="4"/>
        <v>134</v>
      </c>
      <c r="C137" s="183">
        <v>89</v>
      </c>
      <c r="D137" s="128" t="s">
        <v>548</v>
      </c>
      <c r="E137" s="50">
        <v>1</v>
      </c>
    </row>
    <row r="138" spans="1:5" x14ac:dyDescent="0.25">
      <c r="A138" s="12">
        <v>187</v>
      </c>
      <c r="B138" s="139">
        <f t="shared" si="4"/>
        <v>135</v>
      </c>
      <c r="C138" s="183">
        <v>90</v>
      </c>
      <c r="D138" s="128" t="s">
        <v>551</v>
      </c>
      <c r="E138" s="50">
        <v>1</v>
      </c>
    </row>
    <row r="139" spans="1:5" x14ac:dyDescent="0.25">
      <c r="A139" s="12">
        <v>188</v>
      </c>
      <c r="B139" s="139">
        <f t="shared" si="4"/>
        <v>136</v>
      </c>
      <c r="C139" s="183">
        <v>91</v>
      </c>
      <c r="D139" s="128" t="s">
        <v>553</v>
      </c>
      <c r="E139" s="50">
        <v>1</v>
      </c>
    </row>
    <row r="140" spans="1:5" x14ac:dyDescent="0.25">
      <c r="A140" s="12">
        <v>189</v>
      </c>
      <c r="B140" s="139">
        <f t="shared" si="4"/>
        <v>137</v>
      </c>
      <c r="C140" s="183">
        <v>92</v>
      </c>
      <c r="D140" s="128" t="s">
        <v>555</v>
      </c>
      <c r="E140" s="50">
        <v>1</v>
      </c>
    </row>
    <row r="141" spans="1:5" x14ac:dyDescent="0.25">
      <c r="A141" s="12">
        <v>190</v>
      </c>
      <c r="B141" s="139">
        <f t="shared" si="4"/>
        <v>138</v>
      </c>
      <c r="C141" s="183">
        <v>93</v>
      </c>
      <c r="D141" s="128" t="s">
        <v>557</v>
      </c>
      <c r="E141" s="50">
        <v>1</v>
      </c>
    </row>
    <row r="142" spans="1:5" x14ac:dyDescent="0.25">
      <c r="A142" s="12">
        <v>191</v>
      </c>
      <c r="B142" s="139">
        <f t="shared" si="4"/>
        <v>139</v>
      </c>
      <c r="C142" s="183">
        <v>96</v>
      </c>
      <c r="D142" s="128" t="s">
        <v>591</v>
      </c>
      <c r="E142" s="50">
        <v>1</v>
      </c>
    </row>
    <row r="143" spans="1:5" x14ac:dyDescent="0.25">
      <c r="A143" s="12">
        <v>192</v>
      </c>
      <c r="B143" s="139">
        <f t="shared" si="4"/>
        <v>140</v>
      </c>
      <c r="C143" s="183">
        <v>97</v>
      </c>
      <c r="D143" s="128" t="s">
        <v>594</v>
      </c>
      <c r="E143" s="50">
        <v>1</v>
      </c>
    </row>
    <row r="144" spans="1:5" x14ac:dyDescent="0.25">
      <c r="A144" s="12">
        <v>193</v>
      </c>
      <c r="B144" s="139">
        <f t="shared" si="4"/>
        <v>141</v>
      </c>
      <c r="C144" s="183">
        <v>98</v>
      </c>
      <c r="D144" s="128" t="s">
        <v>596</v>
      </c>
      <c r="E144" s="50">
        <v>1</v>
      </c>
    </row>
    <row r="145" spans="1:5" x14ac:dyDescent="0.25">
      <c r="A145" s="12">
        <v>194</v>
      </c>
      <c r="B145" s="139">
        <f t="shared" si="4"/>
        <v>142</v>
      </c>
      <c r="C145" s="183">
        <v>102</v>
      </c>
      <c r="D145" s="128" t="s">
        <v>610</v>
      </c>
      <c r="E145" s="50">
        <v>1</v>
      </c>
    </row>
    <row r="146" spans="1:5" x14ac:dyDescent="0.25">
      <c r="A146" s="12">
        <v>195</v>
      </c>
      <c r="B146" s="139">
        <f t="shared" si="4"/>
        <v>143</v>
      </c>
      <c r="C146" s="183">
        <v>104</v>
      </c>
      <c r="D146" s="128" t="s">
        <v>619</v>
      </c>
      <c r="E146" s="50">
        <v>1</v>
      </c>
    </row>
    <row r="147" spans="1:5" x14ac:dyDescent="0.25">
      <c r="A147" s="12">
        <v>196</v>
      </c>
      <c r="B147" s="139">
        <f t="shared" si="4"/>
        <v>144</v>
      </c>
      <c r="C147" s="183">
        <v>105</v>
      </c>
      <c r="D147" s="128" t="s">
        <v>621</v>
      </c>
      <c r="E147" s="50">
        <v>1</v>
      </c>
    </row>
    <row r="148" spans="1:5" x14ac:dyDescent="0.25">
      <c r="A148" s="12">
        <v>197</v>
      </c>
      <c r="B148" s="139">
        <f t="shared" si="4"/>
        <v>145</v>
      </c>
      <c r="C148" s="183">
        <v>106</v>
      </c>
      <c r="D148" s="128" t="s">
        <v>623</v>
      </c>
      <c r="E148" s="50">
        <v>1</v>
      </c>
    </row>
    <row r="149" spans="1:5" x14ac:dyDescent="0.25">
      <c r="A149" s="12">
        <v>198</v>
      </c>
      <c r="B149" s="139">
        <f t="shared" si="4"/>
        <v>146</v>
      </c>
      <c r="C149" s="183">
        <v>107</v>
      </c>
      <c r="D149" s="128" t="s">
        <v>625</v>
      </c>
      <c r="E149" s="50">
        <v>1</v>
      </c>
    </row>
    <row r="150" spans="1:5" x14ac:dyDescent="0.25">
      <c r="A150" s="13">
        <v>48</v>
      </c>
      <c r="B150" s="139">
        <f t="shared" si="4"/>
        <v>147</v>
      </c>
      <c r="C150" s="183">
        <v>108</v>
      </c>
      <c r="D150" s="128" t="s">
        <v>627</v>
      </c>
      <c r="E150" s="50">
        <v>1</v>
      </c>
    </row>
    <row r="151" spans="1:5" x14ac:dyDescent="0.25">
      <c r="A151" s="13">
        <v>49</v>
      </c>
      <c r="B151" s="139">
        <f t="shared" si="4"/>
        <v>148</v>
      </c>
      <c r="C151" s="183">
        <v>109</v>
      </c>
      <c r="D151" s="128" t="s">
        <v>629</v>
      </c>
      <c r="E151" s="50">
        <v>1</v>
      </c>
    </row>
    <row r="152" spans="1:5" x14ac:dyDescent="0.25">
      <c r="A152" s="13">
        <v>50</v>
      </c>
      <c r="B152" s="139">
        <f t="shared" si="4"/>
        <v>149</v>
      </c>
      <c r="C152" s="183">
        <v>110</v>
      </c>
      <c r="D152" s="128" t="s">
        <v>631</v>
      </c>
      <c r="E152" s="50">
        <v>1</v>
      </c>
    </row>
    <row r="153" spans="1:5" x14ac:dyDescent="0.25">
      <c r="A153" s="13">
        <v>51</v>
      </c>
      <c r="B153" s="139">
        <f t="shared" si="4"/>
        <v>150</v>
      </c>
      <c r="C153" s="183">
        <v>114</v>
      </c>
      <c r="D153" s="128" t="s">
        <v>696</v>
      </c>
      <c r="E153" s="50">
        <v>1</v>
      </c>
    </row>
    <row r="154" spans="1:5" x14ac:dyDescent="0.25">
      <c r="A154" s="13">
        <v>52</v>
      </c>
      <c r="B154" s="139">
        <f t="shared" si="4"/>
        <v>151</v>
      </c>
      <c r="C154" s="183">
        <v>117</v>
      </c>
      <c r="D154" s="128" t="s">
        <v>723</v>
      </c>
      <c r="E154" s="50">
        <v>1</v>
      </c>
    </row>
    <row r="155" spans="1:5" x14ac:dyDescent="0.25">
      <c r="A155" s="13">
        <v>53</v>
      </c>
      <c r="B155" s="139">
        <f t="shared" si="4"/>
        <v>152</v>
      </c>
      <c r="C155" s="183">
        <v>118</v>
      </c>
      <c r="D155" s="128" t="s">
        <v>725</v>
      </c>
      <c r="E155" s="50">
        <v>1</v>
      </c>
    </row>
    <row r="156" spans="1:5" x14ac:dyDescent="0.25">
      <c r="A156" s="13">
        <v>54</v>
      </c>
      <c r="B156" s="139">
        <f t="shared" si="4"/>
        <v>153</v>
      </c>
      <c r="C156" s="183">
        <v>121</v>
      </c>
      <c r="D156" s="128" t="s">
        <v>736</v>
      </c>
      <c r="E156" s="50">
        <v>1</v>
      </c>
    </row>
    <row r="157" spans="1:5" x14ac:dyDescent="0.25">
      <c r="A157" s="13">
        <v>55</v>
      </c>
      <c r="B157" s="139">
        <f t="shared" si="4"/>
        <v>154</v>
      </c>
      <c r="C157" s="183">
        <v>123</v>
      </c>
      <c r="D157" s="128" t="s">
        <v>744</v>
      </c>
      <c r="E157" s="50">
        <v>1</v>
      </c>
    </row>
    <row r="158" spans="1:5" x14ac:dyDescent="0.25">
      <c r="A158" s="13">
        <v>56</v>
      </c>
      <c r="B158" s="139">
        <f t="shared" si="4"/>
        <v>155</v>
      </c>
      <c r="C158" s="183">
        <v>124</v>
      </c>
      <c r="D158" s="128" t="s">
        <v>746</v>
      </c>
      <c r="E158" s="50">
        <v>1</v>
      </c>
    </row>
    <row r="159" spans="1:5" x14ac:dyDescent="0.25">
      <c r="A159" s="13">
        <v>57</v>
      </c>
      <c r="B159" s="139">
        <f t="shared" si="4"/>
        <v>156</v>
      </c>
      <c r="C159" s="183">
        <v>125</v>
      </c>
      <c r="D159" s="128" t="s">
        <v>748</v>
      </c>
      <c r="E159" s="50">
        <v>1</v>
      </c>
    </row>
    <row r="160" spans="1:5" x14ac:dyDescent="0.25">
      <c r="A160" s="13">
        <v>58</v>
      </c>
      <c r="B160" s="139">
        <f t="shared" si="4"/>
        <v>157</v>
      </c>
      <c r="C160" s="183">
        <v>127</v>
      </c>
      <c r="D160" s="128" t="s">
        <v>759</v>
      </c>
      <c r="E160" s="50">
        <v>1</v>
      </c>
    </row>
    <row r="161" spans="1:5" x14ac:dyDescent="0.25">
      <c r="A161" s="39"/>
      <c r="B161" s="139">
        <f t="shared" si="4"/>
        <v>158</v>
      </c>
      <c r="C161" s="183">
        <v>128</v>
      </c>
      <c r="D161" s="128" t="s">
        <v>761</v>
      </c>
      <c r="E161" s="50">
        <v>1</v>
      </c>
    </row>
    <row r="162" spans="1:5" x14ac:dyDescent="0.25">
      <c r="A162" s="39"/>
      <c r="B162" s="139">
        <f t="shared" si="4"/>
        <v>159</v>
      </c>
      <c r="C162" s="183">
        <v>131</v>
      </c>
      <c r="D162" s="128" t="s">
        <v>768</v>
      </c>
      <c r="E162" s="50">
        <v>1</v>
      </c>
    </row>
    <row r="163" spans="1:5" x14ac:dyDescent="0.25">
      <c r="A163" s="39"/>
      <c r="B163" s="139">
        <f t="shared" si="4"/>
        <v>160</v>
      </c>
      <c r="C163" s="183">
        <v>132</v>
      </c>
      <c r="D163" s="128" t="s">
        <v>769</v>
      </c>
      <c r="E163" s="50">
        <v>1</v>
      </c>
    </row>
    <row r="164" spans="1:5" x14ac:dyDescent="0.25">
      <c r="A164" s="39"/>
      <c r="B164" s="139">
        <f t="shared" ref="B164:B189" si="5">B163+1</f>
        <v>161</v>
      </c>
      <c r="C164" s="183">
        <v>133</v>
      </c>
      <c r="D164" s="128" t="s">
        <v>771</v>
      </c>
      <c r="E164" s="50">
        <v>1</v>
      </c>
    </row>
    <row r="165" spans="1:5" x14ac:dyDescent="0.25">
      <c r="A165" s="39"/>
      <c r="B165" s="139">
        <f t="shared" si="5"/>
        <v>162</v>
      </c>
      <c r="C165" s="183">
        <v>136</v>
      </c>
      <c r="D165" s="128" t="s">
        <v>1082</v>
      </c>
      <c r="E165" s="50">
        <v>1</v>
      </c>
    </row>
    <row r="166" spans="1:5" x14ac:dyDescent="0.25">
      <c r="A166" s="39"/>
      <c r="B166" s="139">
        <f t="shared" si="5"/>
        <v>163</v>
      </c>
      <c r="C166" s="183">
        <v>140</v>
      </c>
      <c r="D166" s="128" t="s">
        <v>862</v>
      </c>
      <c r="E166" s="50">
        <v>1</v>
      </c>
    </row>
    <row r="167" spans="1:5" x14ac:dyDescent="0.25">
      <c r="A167" s="39"/>
      <c r="B167" s="139">
        <f t="shared" si="5"/>
        <v>164</v>
      </c>
      <c r="C167" s="183">
        <v>143</v>
      </c>
      <c r="D167" s="128" t="s">
        <v>872</v>
      </c>
      <c r="E167" s="50">
        <v>1</v>
      </c>
    </row>
    <row r="168" spans="1:5" x14ac:dyDescent="0.25">
      <c r="A168" s="39"/>
      <c r="B168" s="139">
        <f t="shared" si="5"/>
        <v>165</v>
      </c>
      <c r="C168" s="183">
        <v>144</v>
      </c>
      <c r="D168" s="128" t="s">
        <v>875</v>
      </c>
      <c r="E168" s="50">
        <v>1</v>
      </c>
    </row>
    <row r="169" spans="1:5" x14ac:dyDescent="0.25">
      <c r="A169" s="39"/>
      <c r="B169" s="139">
        <f t="shared" si="5"/>
        <v>166</v>
      </c>
      <c r="C169" s="183">
        <v>147</v>
      </c>
      <c r="D169" s="128" t="s">
        <v>885</v>
      </c>
      <c r="E169" s="50">
        <v>1</v>
      </c>
    </row>
    <row r="170" spans="1:5" x14ac:dyDescent="0.25">
      <c r="A170" s="39"/>
      <c r="B170" s="139">
        <f t="shared" si="5"/>
        <v>167</v>
      </c>
      <c r="C170" s="183">
        <v>150</v>
      </c>
      <c r="D170" s="128" t="s">
        <v>895</v>
      </c>
      <c r="E170" s="50">
        <v>1</v>
      </c>
    </row>
    <row r="171" spans="1:5" x14ac:dyDescent="0.25">
      <c r="A171" s="13">
        <v>44</v>
      </c>
      <c r="B171" s="139">
        <f t="shared" si="5"/>
        <v>168</v>
      </c>
      <c r="C171" s="183">
        <v>152</v>
      </c>
      <c r="D171" s="128" t="s">
        <v>933</v>
      </c>
      <c r="E171" s="50">
        <v>1</v>
      </c>
    </row>
    <row r="172" spans="1:5" x14ac:dyDescent="0.25">
      <c r="A172" s="13">
        <v>42</v>
      </c>
      <c r="B172" s="139">
        <f t="shared" si="5"/>
        <v>169</v>
      </c>
      <c r="C172" s="183">
        <v>153</v>
      </c>
      <c r="D172" s="128" t="s">
        <v>938</v>
      </c>
      <c r="E172" s="50">
        <v>1</v>
      </c>
    </row>
    <row r="173" spans="1:5" x14ac:dyDescent="0.25">
      <c r="A173" s="13">
        <v>43</v>
      </c>
      <c r="B173" s="139">
        <f t="shared" si="5"/>
        <v>170</v>
      </c>
      <c r="C173" s="183">
        <v>154</v>
      </c>
      <c r="D173" s="128" t="s">
        <v>943</v>
      </c>
      <c r="E173" s="50">
        <v>1</v>
      </c>
    </row>
    <row r="174" spans="1:5" x14ac:dyDescent="0.25">
      <c r="A174" s="13">
        <v>46</v>
      </c>
      <c r="B174" s="139">
        <f t="shared" si="5"/>
        <v>171</v>
      </c>
      <c r="C174" s="183">
        <v>156</v>
      </c>
      <c r="D174" s="128" t="s">
        <v>948</v>
      </c>
      <c r="E174" s="50">
        <v>1</v>
      </c>
    </row>
    <row r="175" spans="1:5" x14ac:dyDescent="0.25">
      <c r="A175" s="13">
        <v>47</v>
      </c>
      <c r="B175" s="139">
        <f t="shared" si="5"/>
        <v>172</v>
      </c>
      <c r="C175" s="183">
        <v>157</v>
      </c>
      <c r="D175" s="128" t="s">
        <v>950</v>
      </c>
      <c r="E175" s="50">
        <v>1</v>
      </c>
    </row>
    <row r="176" spans="1:5" x14ac:dyDescent="0.25">
      <c r="A176" s="12">
        <v>10</v>
      </c>
      <c r="B176" s="139">
        <f t="shared" si="5"/>
        <v>173</v>
      </c>
      <c r="C176" s="183">
        <v>160</v>
      </c>
      <c r="D176" s="128" t="s">
        <v>959</v>
      </c>
      <c r="E176" s="50">
        <v>1</v>
      </c>
    </row>
    <row r="177" spans="1:5" x14ac:dyDescent="0.25">
      <c r="A177" s="12"/>
      <c r="B177" s="139">
        <f t="shared" si="5"/>
        <v>174</v>
      </c>
      <c r="C177" s="183">
        <v>161</v>
      </c>
      <c r="D177" s="128" t="s">
        <v>961</v>
      </c>
      <c r="E177" s="50">
        <v>1</v>
      </c>
    </row>
    <row r="178" spans="1:5" x14ac:dyDescent="0.25">
      <c r="A178" s="11">
        <v>53</v>
      </c>
      <c r="B178" s="139">
        <f t="shared" si="5"/>
        <v>175</v>
      </c>
      <c r="C178" s="183">
        <v>163</v>
      </c>
      <c r="D178" s="128" t="s">
        <v>965</v>
      </c>
      <c r="E178" s="50">
        <v>1</v>
      </c>
    </row>
    <row r="179" spans="1:5" x14ac:dyDescent="0.25">
      <c r="A179" s="36">
        <v>135</v>
      </c>
      <c r="B179" s="139">
        <f t="shared" si="5"/>
        <v>176</v>
      </c>
      <c r="C179" s="183">
        <v>165</v>
      </c>
      <c r="D179" s="128" t="s">
        <v>973</v>
      </c>
      <c r="E179" s="50">
        <v>1</v>
      </c>
    </row>
    <row r="180" spans="1:5" x14ac:dyDescent="0.25">
      <c r="A180" s="13">
        <v>45</v>
      </c>
      <c r="B180" s="139">
        <f t="shared" si="5"/>
        <v>177</v>
      </c>
      <c r="C180" s="183">
        <v>166</v>
      </c>
      <c r="D180" s="128" t="s">
        <v>975</v>
      </c>
      <c r="E180" s="50">
        <v>1</v>
      </c>
    </row>
    <row r="181" spans="1:5" x14ac:dyDescent="0.25">
      <c r="A181" s="11">
        <v>102</v>
      </c>
      <c r="B181" s="139">
        <f t="shared" si="5"/>
        <v>178</v>
      </c>
      <c r="C181" s="183">
        <v>168</v>
      </c>
      <c r="D181" s="128" t="s">
        <v>980</v>
      </c>
      <c r="E181" s="50">
        <v>1</v>
      </c>
    </row>
    <row r="182" spans="1:5" x14ac:dyDescent="0.25">
      <c r="A182" s="11"/>
      <c r="B182" s="139">
        <f t="shared" si="5"/>
        <v>179</v>
      </c>
      <c r="C182" s="183">
        <v>170</v>
      </c>
      <c r="D182" s="128" t="s">
        <v>986</v>
      </c>
      <c r="E182" s="50">
        <v>1</v>
      </c>
    </row>
    <row r="183" spans="1:5" x14ac:dyDescent="0.25">
      <c r="A183" s="12">
        <v>199</v>
      </c>
      <c r="B183" s="139">
        <f t="shared" si="5"/>
        <v>180</v>
      </c>
      <c r="C183" s="183">
        <v>172</v>
      </c>
      <c r="D183" s="128" t="s">
        <v>992</v>
      </c>
      <c r="E183" s="50">
        <v>1</v>
      </c>
    </row>
    <row r="184" spans="1:5" x14ac:dyDescent="0.25">
      <c r="A184" s="12">
        <v>200</v>
      </c>
      <c r="B184" s="139">
        <f t="shared" si="5"/>
        <v>181</v>
      </c>
      <c r="C184" s="183">
        <v>174</v>
      </c>
      <c r="D184" s="128" t="s">
        <v>1000</v>
      </c>
      <c r="E184" s="50">
        <v>1</v>
      </c>
    </row>
    <row r="185" spans="1:5" x14ac:dyDescent="0.25">
      <c r="A185" s="12">
        <v>201</v>
      </c>
      <c r="B185" s="139">
        <f t="shared" si="5"/>
        <v>182</v>
      </c>
      <c r="C185" s="183">
        <v>177</v>
      </c>
      <c r="D185" s="128" t="s">
        <v>1014</v>
      </c>
      <c r="E185" s="50">
        <v>1</v>
      </c>
    </row>
    <row r="186" spans="1:5" x14ac:dyDescent="0.25">
      <c r="A186" s="38" t="s">
        <v>1083</v>
      </c>
      <c r="B186" s="139">
        <f t="shared" si="5"/>
        <v>183</v>
      </c>
      <c r="C186" s="183">
        <v>180</v>
      </c>
      <c r="D186" s="128" t="s">
        <v>1022</v>
      </c>
      <c r="E186" s="50">
        <v>1</v>
      </c>
    </row>
    <row r="187" spans="1:5" x14ac:dyDescent="0.25">
      <c r="A187" s="13">
        <v>59</v>
      </c>
      <c r="B187" s="139">
        <f t="shared" si="5"/>
        <v>184</v>
      </c>
      <c r="C187" s="183">
        <v>182</v>
      </c>
      <c r="D187" s="128" t="s">
        <v>1030</v>
      </c>
      <c r="E187" s="50">
        <v>1</v>
      </c>
    </row>
    <row r="188" spans="1:5" x14ac:dyDescent="0.25">
      <c r="A188" s="13">
        <v>60</v>
      </c>
      <c r="B188" s="139">
        <f t="shared" si="5"/>
        <v>185</v>
      </c>
      <c r="C188" s="183">
        <v>185</v>
      </c>
      <c r="D188" s="128"/>
      <c r="E188" s="50">
        <v>1</v>
      </c>
    </row>
    <row r="189" spans="1:5" x14ac:dyDescent="0.25">
      <c r="A189" s="13">
        <v>61</v>
      </c>
      <c r="B189" s="139">
        <f t="shared" si="5"/>
        <v>186</v>
      </c>
      <c r="C189" s="183">
        <v>186</v>
      </c>
      <c r="D189" s="128"/>
      <c r="E189" s="50">
        <v>1</v>
      </c>
    </row>
    <row r="190" spans="1:5" ht="15.75" thickBot="1" x14ac:dyDescent="0.3">
      <c r="A190" s="13">
        <v>62</v>
      </c>
      <c r="B190" s="170"/>
      <c r="C190" s="170"/>
      <c r="D190" s="47"/>
      <c r="E190" s="50"/>
    </row>
    <row r="191" spans="1:5" ht="15.75" thickBot="1" x14ac:dyDescent="0.3">
      <c r="A191" s="13">
        <v>63</v>
      </c>
      <c r="B191" s="129"/>
      <c r="D191" s="1" t="s">
        <v>1084</v>
      </c>
      <c r="E191" s="284">
        <f>SUM(E4:E190)</f>
        <v>728</v>
      </c>
    </row>
    <row r="192" spans="1:5" ht="15.75" thickBot="1" x14ac:dyDescent="0.3">
      <c r="A192" s="13">
        <v>64</v>
      </c>
      <c r="B192" s="129"/>
    </row>
    <row r="193" spans="1:5" ht="15.75" thickBot="1" x14ac:dyDescent="0.3">
      <c r="A193" s="13">
        <v>65</v>
      </c>
      <c r="B193" s="129"/>
      <c r="D193" s="1" t="s">
        <v>1085</v>
      </c>
      <c r="E193" s="284">
        <f>COUNTA(E4:E190)</f>
        <v>186</v>
      </c>
    </row>
    <row r="194" spans="1:5" x14ac:dyDescent="0.25">
      <c r="A194" s="11">
        <v>32</v>
      </c>
      <c r="B194" s="129"/>
    </row>
    <row r="195" spans="1:5" x14ac:dyDescent="0.25">
      <c r="A195" s="11">
        <v>33</v>
      </c>
      <c r="B195" s="129"/>
    </row>
    <row r="196" spans="1:5" x14ac:dyDescent="0.25">
      <c r="A196" s="11">
        <v>34</v>
      </c>
      <c r="B196" s="42" t="s">
        <v>1046</v>
      </c>
      <c r="C196" s="41"/>
    </row>
    <row r="197" spans="1:5" x14ac:dyDescent="0.25">
      <c r="A197" s="11">
        <v>35</v>
      </c>
      <c r="B197" s="1">
        <v>1</v>
      </c>
      <c r="C197" s="14"/>
      <c r="D197" s="15" t="s">
        <v>1047</v>
      </c>
      <c r="E197" s="50">
        <v>1</v>
      </c>
    </row>
    <row r="198" spans="1:5" x14ac:dyDescent="0.25">
      <c r="A198" s="11">
        <v>36</v>
      </c>
      <c r="B198" s="1">
        <v>2</v>
      </c>
      <c r="C198" s="14"/>
      <c r="D198" s="15" t="s">
        <v>1048</v>
      </c>
      <c r="E198" s="50">
        <v>1</v>
      </c>
    </row>
    <row r="199" spans="1:5" x14ac:dyDescent="0.25">
      <c r="A199" s="13">
        <v>66</v>
      </c>
      <c r="B199" s="1">
        <v>3</v>
      </c>
      <c r="C199" s="14"/>
      <c r="D199" s="15" t="s">
        <v>1048</v>
      </c>
      <c r="E199" s="50">
        <v>1</v>
      </c>
    </row>
    <row r="200" spans="1:5" x14ac:dyDescent="0.25">
      <c r="A200" s="13">
        <v>67</v>
      </c>
      <c r="B200" s="1">
        <v>4</v>
      </c>
      <c r="C200" s="14"/>
      <c r="D200" s="15" t="s">
        <v>1048</v>
      </c>
      <c r="E200" s="50">
        <v>1</v>
      </c>
    </row>
    <row r="201" spans="1:5" x14ac:dyDescent="0.25">
      <c r="A201" s="13">
        <v>68</v>
      </c>
      <c r="B201" s="1">
        <v>5</v>
      </c>
      <c r="C201" s="14"/>
      <c r="D201" s="15" t="s">
        <v>1050</v>
      </c>
      <c r="E201" s="50">
        <v>1</v>
      </c>
    </row>
    <row r="202" spans="1:5" x14ac:dyDescent="0.25">
      <c r="A202" s="11">
        <v>81</v>
      </c>
      <c r="B202" s="1">
        <v>6</v>
      </c>
      <c r="C202" s="14"/>
      <c r="D202" s="15" t="s">
        <v>1064</v>
      </c>
      <c r="E202" s="50">
        <v>5</v>
      </c>
    </row>
    <row r="203" spans="1:5" x14ac:dyDescent="0.25">
      <c r="A203" s="11">
        <v>82</v>
      </c>
      <c r="B203" s="1">
        <v>7</v>
      </c>
      <c r="C203" s="14"/>
      <c r="D203" s="15" t="s">
        <v>1064</v>
      </c>
      <c r="E203" s="50"/>
    </row>
    <row r="204" spans="1:5" x14ac:dyDescent="0.25">
      <c r="A204" s="11">
        <v>83</v>
      </c>
      <c r="B204" s="1">
        <v>8</v>
      </c>
      <c r="C204" s="14"/>
      <c r="D204" s="15" t="s">
        <v>1064</v>
      </c>
      <c r="E204" s="50"/>
    </row>
    <row r="205" spans="1:5" x14ac:dyDescent="0.25">
      <c r="A205" s="12">
        <v>11</v>
      </c>
      <c r="B205" s="1">
        <v>9</v>
      </c>
      <c r="C205" s="14"/>
      <c r="D205" s="15" t="s">
        <v>1064</v>
      </c>
      <c r="E205" s="50"/>
    </row>
    <row r="206" spans="1:5" x14ac:dyDescent="0.25">
      <c r="A206" s="12">
        <v>12</v>
      </c>
      <c r="B206" s="1">
        <v>10</v>
      </c>
      <c r="C206" s="14"/>
      <c r="D206" s="15" t="s">
        <v>1064</v>
      </c>
      <c r="E206" s="50"/>
    </row>
    <row r="207" spans="1:5" x14ac:dyDescent="0.25">
      <c r="A207" s="12">
        <v>13</v>
      </c>
      <c r="B207" s="1">
        <v>11</v>
      </c>
      <c r="C207" s="14"/>
      <c r="D207" s="15" t="s">
        <v>1052</v>
      </c>
      <c r="E207" s="50">
        <v>1</v>
      </c>
    </row>
    <row r="208" spans="1:5" x14ac:dyDescent="0.25">
      <c r="A208" s="12">
        <v>133</v>
      </c>
      <c r="B208" s="1">
        <v>12</v>
      </c>
      <c r="C208" s="14"/>
      <c r="D208" s="15" t="s">
        <v>1054</v>
      </c>
      <c r="E208" s="50">
        <v>1</v>
      </c>
    </row>
    <row r="209" spans="1:5" x14ac:dyDescent="0.25">
      <c r="A209" s="12"/>
      <c r="B209" s="1">
        <v>13</v>
      </c>
      <c r="C209" s="14"/>
      <c r="D209" s="15" t="s">
        <v>1056</v>
      </c>
      <c r="E209" s="50">
        <v>1</v>
      </c>
    </row>
    <row r="210" spans="1:5" x14ac:dyDescent="0.25">
      <c r="A210" s="13">
        <v>74</v>
      </c>
      <c r="B210" s="1">
        <v>14</v>
      </c>
      <c r="C210" s="14"/>
      <c r="D210" s="15" t="s">
        <v>1058</v>
      </c>
      <c r="E210" s="50">
        <v>6</v>
      </c>
    </row>
    <row r="211" spans="1:5" x14ac:dyDescent="0.25">
      <c r="A211" s="13">
        <v>75</v>
      </c>
      <c r="B211" s="1">
        <v>15</v>
      </c>
      <c r="C211" s="14"/>
      <c r="D211" s="15" t="s">
        <v>1058</v>
      </c>
      <c r="E211" s="50"/>
    </row>
    <row r="212" spans="1:5" x14ac:dyDescent="0.25">
      <c r="A212" s="13">
        <v>76</v>
      </c>
      <c r="B212" s="1">
        <v>16</v>
      </c>
      <c r="C212" s="14"/>
      <c r="D212" s="15" t="s">
        <v>1058</v>
      </c>
      <c r="E212" s="50"/>
    </row>
    <row r="213" spans="1:5" x14ac:dyDescent="0.25">
      <c r="A213" s="13">
        <v>77</v>
      </c>
      <c r="B213" s="1">
        <v>17</v>
      </c>
      <c r="C213" s="14"/>
      <c r="D213" s="15" t="s">
        <v>1058</v>
      </c>
      <c r="E213" s="50"/>
    </row>
    <row r="214" spans="1:5" x14ac:dyDescent="0.25">
      <c r="A214" s="13">
        <v>78</v>
      </c>
      <c r="B214" s="1">
        <v>18</v>
      </c>
      <c r="C214" s="14"/>
      <c r="D214" s="15" t="s">
        <v>1058</v>
      </c>
      <c r="E214" s="50"/>
    </row>
    <row r="215" spans="1:5" x14ac:dyDescent="0.25">
      <c r="A215" s="13">
        <v>71</v>
      </c>
      <c r="B215" s="1">
        <v>19</v>
      </c>
      <c r="C215" s="14"/>
      <c r="D215" s="15" t="s">
        <v>1058</v>
      </c>
      <c r="E215" s="50"/>
    </row>
    <row r="216" spans="1:5" ht="15.75" thickBot="1" x14ac:dyDescent="0.3">
      <c r="A216" s="13">
        <v>72</v>
      </c>
      <c r="B216" s="1">
        <v>20</v>
      </c>
      <c r="C216" s="13"/>
      <c r="D216" s="15" t="s">
        <v>1067</v>
      </c>
      <c r="E216" s="50">
        <v>1</v>
      </c>
    </row>
    <row r="217" spans="1:5" ht="15.75" thickBot="1" x14ac:dyDescent="0.3">
      <c r="A217" s="11">
        <v>111</v>
      </c>
      <c r="B217" s="131"/>
      <c r="E217" s="51">
        <f>SUM(E197:E216)</f>
        <v>20</v>
      </c>
    </row>
    <row r="218" spans="1:5" x14ac:dyDescent="0.25">
      <c r="A218" s="11">
        <v>112</v>
      </c>
      <c r="B218" s="130"/>
    </row>
    <row r="219" spans="1:5" x14ac:dyDescent="0.25">
      <c r="A219" s="13">
        <v>40</v>
      </c>
      <c r="B219" s="130"/>
    </row>
    <row r="220" spans="1:5" x14ac:dyDescent="0.25">
      <c r="A220" s="12">
        <v>14</v>
      </c>
      <c r="B220" s="130"/>
    </row>
    <row r="221" spans="1:5" x14ac:dyDescent="0.25">
      <c r="A221" s="12">
        <v>15</v>
      </c>
      <c r="B221" s="129"/>
    </row>
    <row r="222" spans="1:5" x14ac:dyDescent="0.25">
      <c r="A222" s="11">
        <v>26</v>
      </c>
      <c r="B222" s="58"/>
    </row>
    <row r="223" spans="1:5" x14ac:dyDescent="0.25">
      <c r="A223" s="11">
        <v>27</v>
      </c>
      <c r="B223" s="58"/>
    </row>
    <row r="224" spans="1:5" x14ac:dyDescent="0.25">
      <c r="A224" s="11">
        <v>28</v>
      </c>
      <c r="B224" s="130"/>
    </row>
    <row r="225" spans="1:2" x14ac:dyDescent="0.25">
      <c r="A225" s="11">
        <v>29</v>
      </c>
      <c r="B225" s="130"/>
    </row>
    <row r="226" spans="1:2" x14ac:dyDescent="0.25">
      <c r="A226" s="11">
        <v>30</v>
      </c>
      <c r="B226" s="130"/>
    </row>
    <row r="227" spans="1:2" x14ac:dyDescent="0.25">
      <c r="A227" s="11">
        <v>31</v>
      </c>
      <c r="B227" s="130"/>
    </row>
    <row r="228" spans="1:2" x14ac:dyDescent="0.25">
      <c r="A228" s="12">
        <v>209</v>
      </c>
      <c r="B228" s="130"/>
    </row>
    <row r="229" spans="1:2" x14ac:dyDescent="0.25">
      <c r="A229" s="13">
        <v>79</v>
      </c>
      <c r="B229" s="130"/>
    </row>
    <row r="230" spans="1:2" x14ac:dyDescent="0.25">
      <c r="A230" s="13">
        <v>80</v>
      </c>
      <c r="B230" s="58"/>
    </row>
    <row r="231" spans="1:2" x14ac:dyDescent="0.25">
      <c r="A231" s="11">
        <v>7</v>
      </c>
      <c r="B231" s="129"/>
    </row>
    <row r="232" spans="1:2" x14ac:dyDescent="0.25">
      <c r="A232" s="11">
        <v>8</v>
      </c>
      <c r="B232" s="129"/>
    </row>
    <row r="233" spans="1:2" x14ac:dyDescent="0.25">
      <c r="A233" s="13">
        <v>70</v>
      </c>
      <c r="B233" s="130"/>
    </row>
    <row r="234" spans="1:2" x14ac:dyDescent="0.25">
      <c r="A234" s="38" t="s">
        <v>1086</v>
      </c>
      <c r="B234" s="130"/>
    </row>
    <row r="235" spans="1:2" x14ac:dyDescent="0.25">
      <c r="A235" s="38" t="s">
        <v>1087</v>
      </c>
      <c r="B235" s="129"/>
    </row>
    <row r="236" spans="1:2" x14ac:dyDescent="0.25">
      <c r="A236" s="13">
        <v>82</v>
      </c>
      <c r="B236" s="131"/>
    </row>
    <row r="237" spans="1:2" x14ac:dyDescent="0.25">
      <c r="A237" s="14" t="s">
        <v>96</v>
      </c>
      <c r="B237" s="131"/>
    </row>
    <row r="238" spans="1:2" x14ac:dyDescent="0.25">
      <c r="A238" s="11">
        <v>25</v>
      </c>
      <c r="B238" s="129"/>
    </row>
    <row r="239" spans="1:2" x14ac:dyDescent="0.25">
      <c r="A239" s="12">
        <v>210</v>
      </c>
      <c r="B239" s="31"/>
    </row>
    <row r="240" spans="1:2" x14ac:dyDescent="0.25">
      <c r="A240" s="13">
        <v>81</v>
      </c>
      <c r="B240" s="130"/>
    </row>
    <row r="241" spans="1:2" x14ac:dyDescent="0.25">
      <c r="A241" s="12">
        <v>81</v>
      </c>
      <c r="B241" s="58"/>
    </row>
    <row r="242" spans="1:2" x14ac:dyDescent="0.25">
      <c r="A242" s="13">
        <v>69</v>
      </c>
      <c r="B242" s="129"/>
    </row>
    <row r="243" spans="1:2" x14ac:dyDescent="0.25">
      <c r="A243" s="13">
        <v>73</v>
      </c>
      <c r="B243" s="58"/>
    </row>
    <row r="244" spans="1:2" x14ac:dyDescent="0.25">
      <c r="A244" s="13">
        <v>83</v>
      </c>
      <c r="B244" s="129"/>
    </row>
    <row r="245" spans="1:2" x14ac:dyDescent="0.25">
      <c r="A245" s="12">
        <v>211</v>
      </c>
      <c r="B245" s="129"/>
    </row>
    <row r="246" spans="1:2" x14ac:dyDescent="0.25">
      <c r="A246" s="12">
        <v>212</v>
      </c>
      <c r="B246" s="129"/>
    </row>
    <row r="247" spans="1:2" x14ac:dyDescent="0.25">
      <c r="A247" s="12">
        <v>16</v>
      </c>
      <c r="B247" s="58"/>
    </row>
    <row r="248" spans="1:2" x14ac:dyDescent="0.25">
      <c r="A248" s="13">
        <v>84</v>
      </c>
      <c r="B248" s="58"/>
    </row>
    <row r="249" spans="1:2" x14ac:dyDescent="0.25">
      <c r="A249" s="13">
        <v>85</v>
      </c>
      <c r="B249" s="58"/>
    </row>
    <row r="250" spans="1:2" x14ac:dyDescent="0.25">
      <c r="A250" s="13">
        <v>86</v>
      </c>
      <c r="B250" s="129"/>
    </row>
    <row r="251" spans="1:2" x14ac:dyDescent="0.25">
      <c r="A251" s="13">
        <v>87</v>
      </c>
      <c r="B251" s="129"/>
    </row>
    <row r="252" spans="1:2" x14ac:dyDescent="0.25">
      <c r="A252" s="13">
        <v>88</v>
      </c>
      <c r="B252" s="129"/>
    </row>
    <row r="253" spans="1:2" x14ac:dyDescent="0.25">
      <c r="A253" s="13">
        <v>89</v>
      </c>
      <c r="B253" s="129"/>
    </row>
    <row r="254" spans="1:2" x14ac:dyDescent="0.25">
      <c r="A254" s="13">
        <v>90</v>
      </c>
      <c r="B254" s="129"/>
    </row>
    <row r="255" spans="1:2" x14ac:dyDescent="0.25">
      <c r="A255" s="13">
        <v>91</v>
      </c>
      <c r="B255" s="129"/>
    </row>
    <row r="256" spans="1:2" x14ac:dyDescent="0.25">
      <c r="A256" s="13">
        <v>92</v>
      </c>
      <c r="B256" s="129"/>
    </row>
    <row r="257" spans="1:2" x14ac:dyDescent="0.25">
      <c r="A257" s="13">
        <v>93</v>
      </c>
      <c r="B257" s="129"/>
    </row>
    <row r="258" spans="1:2" x14ac:dyDescent="0.25">
      <c r="A258" s="13">
        <v>94</v>
      </c>
      <c r="B258" s="129"/>
    </row>
    <row r="259" spans="1:2" x14ac:dyDescent="0.25">
      <c r="A259" s="13">
        <v>95</v>
      </c>
      <c r="B259" s="129"/>
    </row>
    <row r="260" spans="1:2" x14ac:dyDescent="0.25">
      <c r="A260" s="13">
        <v>96</v>
      </c>
      <c r="B260" s="129"/>
    </row>
    <row r="261" spans="1:2" x14ac:dyDescent="0.25">
      <c r="A261" s="11">
        <v>24</v>
      </c>
      <c r="B261" s="129"/>
    </row>
    <row r="262" spans="1:2" x14ac:dyDescent="0.25">
      <c r="A262" s="13">
        <v>97</v>
      </c>
      <c r="B262" s="129"/>
    </row>
    <row r="263" spans="1:2" x14ac:dyDescent="0.25">
      <c r="A263" s="13">
        <v>4</v>
      </c>
      <c r="B263" s="130"/>
    </row>
    <row r="264" spans="1:2" x14ac:dyDescent="0.25">
      <c r="A264" s="11">
        <v>101</v>
      </c>
      <c r="B264" s="129"/>
    </row>
    <row r="265" spans="1:2" x14ac:dyDescent="0.25">
      <c r="A265" s="11"/>
      <c r="B265" s="129"/>
    </row>
    <row r="266" spans="1:2" x14ac:dyDescent="0.25">
      <c r="A266" s="11"/>
      <c r="B266" s="130"/>
    </row>
    <row r="267" spans="1:2" x14ac:dyDescent="0.25">
      <c r="A267" s="11"/>
      <c r="B267" s="130"/>
    </row>
    <row r="268" spans="1:2" x14ac:dyDescent="0.25">
      <c r="A268" s="11"/>
      <c r="B268" s="130"/>
    </row>
    <row r="269" spans="1:2" x14ac:dyDescent="0.25">
      <c r="A269" s="11"/>
      <c r="B269" s="130"/>
    </row>
    <row r="270" spans="1:2" x14ac:dyDescent="0.25">
      <c r="A270" s="11">
        <v>54</v>
      </c>
      <c r="B270" s="130"/>
    </row>
    <row r="271" spans="1:2" x14ac:dyDescent="0.25">
      <c r="A271" s="13">
        <v>7</v>
      </c>
      <c r="B271" s="130"/>
    </row>
    <row r="272" spans="1:2" x14ac:dyDescent="0.25">
      <c r="A272" s="11">
        <v>66</v>
      </c>
      <c r="B272" s="130"/>
    </row>
    <row r="273" spans="1:2" x14ac:dyDescent="0.25">
      <c r="A273" s="11">
        <v>67</v>
      </c>
      <c r="B273" s="129"/>
    </row>
    <row r="274" spans="1:2" x14ac:dyDescent="0.25">
      <c r="A274" s="13">
        <v>98</v>
      </c>
      <c r="B274" s="130"/>
    </row>
    <row r="275" spans="1:2" x14ac:dyDescent="0.25">
      <c r="A275" s="13">
        <v>99</v>
      </c>
      <c r="B275" s="130"/>
    </row>
    <row r="276" spans="1:2" x14ac:dyDescent="0.25">
      <c r="A276" s="13"/>
      <c r="B276" s="129"/>
    </row>
    <row r="277" spans="1:2" x14ac:dyDescent="0.25">
      <c r="A277" s="13"/>
      <c r="B277" s="129"/>
    </row>
    <row r="278" spans="1:2" x14ac:dyDescent="0.25">
      <c r="A278" s="13"/>
      <c r="B278" s="129"/>
    </row>
    <row r="279" spans="1:2" x14ac:dyDescent="0.25">
      <c r="A279" s="13"/>
      <c r="B279" s="129"/>
    </row>
    <row r="280" spans="1:2" x14ac:dyDescent="0.25">
      <c r="A280" s="13"/>
      <c r="B280" s="129"/>
    </row>
    <row r="281" spans="1:2" x14ac:dyDescent="0.25">
      <c r="A281" s="13"/>
      <c r="B281" s="129"/>
    </row>
    <row r="282" spans="1:2" x14ac:dyDescent="0.25">
      <c r="A282" s="13"/>
      <c r="B282" s="129"/>
    </row>
    <row r="283" spans="1:2" x14ac:dyDescent="0.25">
      <c r="A283" s="13"/>
      <c r="B283" s="129"/>
    </row>
    <row r="284" spans="1:2" x14ac:dyDescent="0.25">
      <c r="A284" s="13"/>
      <c r="B284" s="129"/>
    </row>
    <row r="285" spans="1:2" x14ac:dyDescent="0.25">
      <c r="A285" s="38" t="s">
        <v>519</v>
      </c>
      <c r="B285" s="129"/>
    </row>
    <row r="286" spans="1:2" x14ac:dyDescent="0.25">
      <c r="A286" s="12">
        <v>17</v>
      </c>
      <c r="B286" s="129"/>
    </row>
    <row r="287" spans="1:2" x14ac:dyDescent="0.25">
      <c r="A287" s="11">
        <v>55</v>
      </c>
      <c r="B287" s="131"/>
    </row>
    <row r="288" spans="1:2" x14ac:dyDescent="0.25">
      <c r="A288" s="11">
        <v>56</v>
      </c>
      <c r="B288" s="58"/>
    </row>
    <row r="289" spans="1:2" x14ac:dyDescent="0.25">
      <c r="A289" s="11">
        <v>57</v>
      </c>
      <c r="B289" s="130"/>
    </row>
    <row r="290" spans="1:2" x14ac:dyDescent="0.25">
      <c r="A290" s="11">
        <v>58</v>
      </c>
      <c r="B290" s="130"/>
    </row>
    <row r="291" spans="1:2" x14ac:dyDescent="0.25">
      <c r="A291" s="11">
        <v>59</v>
      </c>
      <c r="B291" s="130"/>
    </row>
    <row r="292" spans="1:2" x14ac:dyDescent="0.25">
      <c r="A292" s="11">
        <v>60</v>
      </c>
      <c r="B292" s="130"/>
    </row>
    <row r="293" spans="1:2" x14ac:dyDescent="0.25">
      <c r="A293" s="12">
        <v>18</v>
      </c>
      <c r="B293" s="130"/>
    </row>
    <row r="294" spans="1:2" x14ac:dyDescent="0.25">
      <c r="A294" s="12">
        <v>19</v>
      </c>
      <c r="B294" s="130"/>
    </row>
    <row r="295" spans="1:2" x14ac:dyDescent="0.25">
      <c r="A295" s="11">
        <v>61</v>
      </c>
      <c r="B295" s="58"/>
    </row>
    <row r="296" spans="1:2" x14ac:dyDescent="0.25">
      <c r="A296" s="13">
        <v>100</v>
      </c>
      <c r="B296" s="58"/>
    </row>
    <row r="297" spans="1:2" x14ac:dyDescent="0.25">
      <c r="A297" s="13">
        <v>101</v>
      </c>
      <c r="B297" s="130"/>
    </row>
    <row r="298" spans="1:2" x14ac:dyDescent="0.25">
      <c r="A298" s="13">
        <v>102</v>
      </c>
      <c r="B298" s="129"/>
    </row>
    <row r="299" spans="1:2" x14ac:dyDescent="0.25">
      <c r="A299" s="13">
        <v>103</v>
      </c>
      <c r="B299" s="129"/>
    </row>
    <row r="300" spans="1:2" x14ac:dyDescent="0.25">
      <c r="A300" s="13">
        <v>104</v>
      </c>
      <c r="B300" s="129"/>
    </row>
    <row r="301" spans="1:2" x14ac:dyDescent="0.25">
      <c r="A301" s="13">
        <v>105</v>
      </c>
      <c r="B301" s="129"/>
    </row>
    <row r="302" spans="1:2" x14ac:dyDescent="0.25">
      <c r="A302" s="11">
        <v>62</v>
      </c>
      <c r="B302" s="129"/>
    </row>
    <row r="303" spans="1:2" x14ac:dyDescent="0.25">
      <c r="A303" s="11">
        <v>63</v>
      </c>
      <c r="B303" s="129"/>
    </row>
    <row r="304" spans="1:2" x14ac:dyDescent="0.25">
      <c r="A304" s="11">
        <v>64</v>
      </c>
      <c r="B304" s="130"/>
    </row>
    <row r="305" spans="1:2" x14ac:dyDescent="0.25">
      <c r="A305" s="38" t="s">
        <v>550</v>
      </c>
      <c r="B305" s="130"/>
    </row>
    <row r="306" spans="1:2" x14ac:dyDescent="0.25">
      <c r="A306" s="11">
        <v>65</v>
      </c>
      <c r="B306" s="130"/>
    </row>
    <row r="307" spans="1:2" x14ac:dyDescent="0.25">
      <c r="A307" s="12">
        <v>213</v>
      </c>
      <c r="B307" s="131"/>
    </row>
    <row r="308" spans="1:2" x14ac:dyDescent="0.25">
      <c r="A308" s="12">
        <v>134</v>
      </c>
      <c r="B308" s="130"/>
    </row>
    <row r="309" spans="1:2" x14ac:dyDescent="0.25">
      <c r="A309" s="11">
        <v>130</v>
      </c>
      <c r="B309" s="58"/>
    </row>
    <row r="310" spans="1:2" x14ac:dyDescent="0.25">
      <c r="A310" s="11">
        <v>131</v>
      </c>
      <c r="B310" s="58"/>
    </row>
    <row r="311" spans="1:2" x14ac:dyDescent="0.25">
      <c r="A311" s="11">
        <v>132</v>
      </c>
      <c r="B311" s="130"/>
    </row>
    <row r="312" spans="1:2" x14ac:dyDescent="0.25">
      <c r="A312" s="11">
        <v>133</v>
      </c>
      <c r="B312" s="130"/>
    </row>
    <row r="313" spans="1:2" x14ac:dyDescent="0.25">
      <c r="A313" s="11">
        <v>134</v>
      </c>
      <c r="B313" s="130"/>
    </row>
    <row r="314" spans="1:2" x14ac:dyDescent="0.25">
      <c r="A314" s="11">
        <v>135</v>
      </c>
      <c r="B314" s="130"/>
    </row>
    <row r="315" spans="1:2" x14ac:dyDescent="0.25">
      <c r="A315" s="11">
        <v>136</v>
      </c>
      <c r="B315" s="130"/>
    </row>
    <row r="316" spans="1:2" x14ac:dyDescent="0.25">
      <c r="A316" s="11">
        <v>137</v>
      </c>
      <c r="B316" s="130"/>
    </row>
    <row r="317" spans="1:2" x14ac:dyDescent="0.25">
      <c r="A317" s="11">
        <v>138</v>
      </c>
      <c r="B317" s="130"/>
    </row>
    <row r="318" spans="1:2" x14ac:dyDescent="0.25">
      <c r="A318" s="11">
        <v>139</v>
      </c>
      <c r="B318" s="130"/>
    </row>
    <row r="319" spans="1:2" x14ac:dyDescent="0.25">
      <c r="A319" s="11">
        <v>140</v>
      </c>
      <c r="B319" s="130"/>
    </row>
    <row r="320" spans="1:2" x14ac:dyDescent="0.25">
      <c r="A320" s="11">
        <v>141</v>
      </c>
      <c r="B320" s="130"/>
    </row>
    <row r="321" spans="1:2" x14ac:dyDescent="0.25">
      <c r="A321" s="11">
        <v>142</v>
      </c>
      <c r="B321" s="130"/>
    </row>
    <row r="322" spans="1:2" x14ac:dyDescent="0.25">
      <c r="A322" s="11">
        <v>143</v>
      </c>
      <c r="B322" s="130"/>
    </row>
    <row r="323" spans="1:2" x14ac:dyDescent="0.25">
      <c r="A323" s="11">
        <v>144</v>
      </c>
      <c r="B323" s="130"/>
    </row>
    <row r="324" spans="1:2" x14ac:dyDescent="0.25">
      <c r="A324" s="11">
        <v>145</v>
      </c>
      <c r="B324" s="130"/>
    </row>
    <row r="325" spans="1:2" x14ac:dyDescent="0.25">
      <c r="A325" s="12" t="s">
        <v>581</v>
      </c>
      <c r="B325" s="130"/>
    </row>
    <row r="326" spans="1:2" x14ac:dyDescent="0.25">
      <c r="A326" s="36">
        <v>148</v>
      </c>
      <c r="B326" s="130"/>
    </row>
    <row r="327" spans="1:2" x14ac:dyDescent="0.25">
      <c r="A327" s="14" t="s">
        <v>96</v>
      </c>
      <c r="B327" s="58"/>
    </row>
    <row r="328" spans="1:2" x14ac:dyDescent="0.25">
      <c r="A328" s="11">
        <v>68</v>
      </c>
      <c r="B328" s="132"/>
    </row>
    <row r="329" spans="1:2" x14ac:dyDescent="0.25">
      <c r="A329" s="11">
        <v>69</v>
      </c>
      <c r="B329" s="31"/>
    </row>
    <row r="330" spans="1:2" x14ac:dyDescent="0.25">
      <c r="A330" s="11"/>
      <c r="B330" s="130"/>
    </row>
    <row r="331" spans="1:2" x14ac:dyDescent="0.25">
      <c r="A331" s="11">
        <v>127</v>
      </c>
      <c r="B331" s="130"/>
    </row>
    <row r="332" spans="1:2" x14ac:dyDescent="0.25">
      <c r="A332" s="36">
        <v>153</v>
      </c>
      <c r="B332" s="130"/>
    </row>
    <row r="333" spans="1:2" x14ac:dyDescent="0.25">
      <c r="A333" s="13">
        <v>106</v>
      </c>
      <c r="B333" s="130"/>
    </row>
    <row r="334" spans="1:2" x14ac:dyDescent="0.25">
      <c r="A334" s="11">
        <v>41</v>
      </c>
      <c r="B334" s="132"/>
    </row>
    <row r="335" spans="1:2" x14ac:dyDescent="0.25">
      <c r="A335" s="11">
        <v>42</v>
      </c>
      <c r="B335" s="129"/>
    </row>
    <row r="336" spans="1:2" x14ac:dyDescent="0.25">
      <c r="A336" s="11">
        <v>43</v>
      </c>
      <c r="B336" s="130"/>
    </row>
    <row r="337" spans="1:2" x14ac:dyDescent="0.25">
      <c r="A337" s="13">
        <v>108</v>
      </c>
      <c r="B337" s="130"/>
    </row>
    <row r="338" spans="1:2" x14ac:dyDescent="0.25">
      <c r="A338" s="13">
        <v>109</v>
      </c>
      <c r="B338" s="130"/>
    </row>
    <row r="339" spans="1:2" x14ac:dyDescent="0.25">
      <c r="A339" s="13">
        <v>107</v>
      </c>
      <c r="B339" s="129"/>
    </row>
    <row r="340" spans="1:2" x14ac:dyDescent="0.25">
      <c r="A340" s="12">
        <v>265</v>
      </c>
      <c r="B340" s="129"/>
    </row>
    <row r="341" spans="1:2" x14ac:dyDescent="0.25">
      <c r="A341" s="12"/>
      <c r="B341" s="129"/>
    </row>
    <row r="342" spans="1:2" x14ac:dyDescent="0.25">
      <c r="A342" s="12"/>
      <c r="B342" s="58"/>
    </row>
    <row r="343" spans="1:2" x14ac:dyDescent="0.25">
      <c r="A343" s="12">
        <v>214</v>
      </c>
      <c r="B343" s="58"/>
    </row>
    <row r="344" spans="1:2" x14ac:dyDescent="0.25">
      <c r="A344" s="12" t="s">
        <v>614</v>
      </c>
      <c r="B344" s="58"/>
    </row>
    <row r="345" spans="1:2" x14ac:dyDescent="0.25">
      <c r="A345" s="12" t="s">
        <v>616</v>
      </c>
      <c r="B345" s="58"/>
    </row>
    <row r="346" spans="1:2" x14ac:dyDescent="0.25">
      <c r="A346" s="13">
        <v>110</v>
      </c>
      <c r="B346" s="58"/>
    </row>
    <row r="347" spans="1:2" x14ac:dyDescent="0.25">
      <c r="A347" s="12">
        <v>215</v>
      </c>
      <c r="B347" s="58"/>
    </row>
    <row r="348" spans="1:2" x14ac:dyDescent="0.25">
      <c r="A348" s="13">
        <v>111</v>
      </c>
      <c r="B348" s="129"/>
    </row>
    <row r="349" spans="1:2" x14ac:dyDescent="0.25">
      <c r="A349" s="13">
        <v>38</v>
      </c>
      <c r="B349" s="58"/>
    </row>
    <row r="350" spans="1:2" x14ac:dyDescent="0.25">
      <c r="A350" s="13"/>
      <c r="B350" s="129"/>
    </row>
    <row r="351" spans="1:2" x14ac:dyDescent="0.25">
      <c r="A351" s="11">
        <v>9</v>
      </c>
      <c r="B351" s="129"/>
    </row>
    <row r="352" spans="1:2" x14ac:dyDescent="0.25">
      <c r="A352" s="13">
        <v>2</v>
      </c>
      <c r="B352" s="129"/>
    </row>
    <row r="353" spans="1:2" x14ac:dyDescent="0.25">
      <c r="A353" s="14"/>
      <c r="B353" s="130"/>
    </row>
    <row r="354" spans="1:2" x14ac:dyDescent="0.25">
      <c r="A354" s="14"/>
      <c r="B354" s="129"/>
    </row>
    <row r="355" spans="1:2" x14ac:dyDescent="0.25">
      <c r="A355" s="12">
        <v>20</v>
      </c>
      <c r="B355" s="31"/>
    </row>
    <row r="356" spans="1:2" x14ac:dyDescent="0.25">
      <c r="A356" s="12">
        <v>21</v>
      </c>
      <c r="B356" s="31"/>
    </row>
    <row r="357" spans="1:2" x14ac:dyDescent="0.25">
      <c r="A357" s="12">
        <v>22</v>
      </c>
      <c r="B357" s="58"/>
    </row>
    <row r="358" spans="1:2" x14ac:dyDescent="0.25">
      <c r="A358" s="12">
        <v>23</v>
      </c>
      <c r="B358" s="58"/>
    </row>
    <row r="359" spans="1:2" x14ac:dyDescent="0.25">
      <c r="A359" s="12">
        <v>24</v>
      </c>
      <c r="B359" s="58"/>
    </row>
    <row r="360" spans="1:2" x14ac:dyDescent="0.25">
      <c r="A360" s="12">
        <v>25</v>
      </c>
      <c r="B360" s="58"/>
    </row>
    <row r="361" spans="1:2" x14ac:dyDescent="0.25">
      <c r="A361" s="12">
        <v>26</v>
      </c>
      <c r="B361" s="58"/>
    </row>
    <row r="362" spans="1:2" x14ac:dyDescent="0.25">
      <c r="A362" s="12">
        <v>27</v>
      </c>
      <c r="B362" s="58"/>
    </row>
    <row r="363" spans="1:2" x14ac:dyDescent="0.25">
      <c r="A363" s="12">
        <v>28</v>
      </c>
      <c r="B363" s="58"/>
    </row>
    <row r="364" spans="1:2" x14ac:dyDescent="0.25">
      <c r="A364" s="12">
        <v>29</v>
      </c>
      <c r="B364" s="58"/>
    </row>
    <row r="365" spans="1:2" x14ac:dyDescent="0.25">
      <c r="A365" s="12">
        <v>30</v>
      </c>
      <c r="B365" s="58"/>
    </row>
    <row r="366" spans="1:2" x14ac:dyDescent="0.25">
      <c r="A366" s="12">
        <v>116</v>
      </c>
      <c r="B366" s="58"/>
    </row>
    <row r="367" spans="1:2" x14ac:dyDescent="0.25">
      <c r="A367" s="12">
        <v>117</v>
      </c>
      <c r="B367" s="58"/>
    </row>
    <row r="368" spans="1:2" x14ac:dyDescent="0.25">
      <c r="A368" s="12">
        <v>118</v>
      </c>
      <c r="B368" s="58"/>
    </row>
    <row r="369" spans="1:2" x14ac:dyDescent="0.25">
      <c r="A369" s="12">
        <v>119</v>
      </c>
      <c r="B369" s="58"/>
    </row>
    <row r="370" spans="1:2" x14ac:dyDescent="0.25">
      <c r="A370" s="12">
        <v>120</v>
      </c>
      <c r="B370" s="58"/>
    </row>
    <row r="371" spans="1:2" x14ac:dyDescent="0.25">
      <c r="A371" s="12">
        <v>121</v>
      </c>
      <c r="B371" s="58"/>
    </row>
    <row r="372" spans="1:2" x14ac:dyDescent="0.25">
      <c r="A372" s="12">
        <v>122</v>
      </c>
      <c r="B372" s="58"/>
    </row>
    <row r="373" spans="1:2" x14ac:dyDescent="0.25">
      <c r="A373" s="12">
        <v>123</v>
      </c>
      <c r="B373" s="58"/>
    </row>
    <row r="374" spans="1:2" x14ac:dyDescent="0.25">
      <c r="A374" s="12">
        <v>124</v>
      </c>
      <c r="B374" s="58"/>
    </row>
    <row r="375" spans="1:2" x14ac:dyDescent="0.25">
      <c r="A375" s="12">
        <v>125</v>
      </c>
      <c r="B375" s="58"/>
    </row>
    <row r="376" spans="1:2" x14ac:dyDescent="0.25">
      <c r="A376" s="12">
        <v>126</v>
      </c>
      <c r="B376" s="58"/>
    </row>
    <row r="377" spans="1:2" x14ac:dyDescent="0.25">
      <c r="A377" s="12">
        <v>127</v>
      </c>
      <c r="B377" s="58"/>
    </row>
    <row r="378" spans="1:2" x14ac:dyDescent="0.25">
      <c r="A378" s="12">
        <v>128</v>
      </c>
      <c r="B378" s="58"/>
    </row>
    <row r="379" spans="1:2" x14ac:dyDescent="0.25">
      <c r="A379" s="12" t="s">
        <v>656</v>
      </c>
      <c r="B379" s="58"/>
    </row>
    <row r="380" spans="1:2" x14ac:dyDescent="0.25">
      <c r="A380" s="12">
        <v>31</v>
      </c>
      <c r="B380" s="58"/>
    </row>
    <row r="381" spans="1:2" x14ac:dyDescent="0.25">
      <c r="A381" s="12">
        <v>32</v>
      </c>
      <c r="B381" s="58"/>
    </row>
    <row r="382" spans="1:2" x14ac:dyDescent="0.25">
      <c r="A382" s="12">
        <v>33</v>
      </c>
      <c r="B382" s="58"/>
    </row>
    <row r="383" spans="1:2" x14ac:dyDescent="0.25">
      <c r="A383" s="12">
        <v>34</v>
      </c>
      <c r="B383" s="58"/>
    </row>
    <row r="384" spans="1:2" x14ac:dyDescent="0.25">
      <c r="A384" s="12">
        <v>35</v>
      </c>
      <c r="B384" s="58"/>
    </row>
    <row r="385" spans="1:2" x14ac:dyDescent="0.25">
      <c r="A385" s="12">
        <v>36</v>
      </c>
      <c r="B385" s="58"/>
    </row>
    <row r="386" spans="1:2" x14ac:dyDescent="0.25">
      <c r="A386" s="12">
        <v>37</v>
      </c>
      <c r="B386" s="58"/>
    </row>
    <row r="387" spans="1:2" x14ac:dyDescent="0.25">
      <c r="A387" s="12">
        <v>38</v>
      </c>
      <c r="B387" s="58"/>
    </row>
    <row r="388" spans="1:2" x14ac:dyDescent="0.25">
      <c r="A388" s="12">
        <v>39</v>
      </c>
      <c r="B388" s="58"/>
    </row>
    <row r="389" spans="1:2" x14ac:dyDescent="0.25">
      <c r="A389" s="12">
        <v>40</v>
      </c>
      <c r="B389" s="58"/>
    </row>
    <row r="390" spans="1:2" x14ac:dyDescent="0.25">
      <c r="A390" s="12">
        <v>41</v>
      </c>
      <c r="B390" s="58"/>
    </row>
    <row r="391" spans="1:2" x14ac:dyDescent="0.25">
      <c r="A391" s="12">
        <v>42</v>
      </c>
      <c r="B391" s="58"/>
    </row>
    <row r="392" spans="1:2" x14ac:dyDescent="0.25">
      <c r="A392" s="12">
        <v>43</v>
      </c>
      <c r="B392" s="58"/>
    </row>
    <row r="393" spans="1:2" x14ac:dyDescent="0.25">
      <c r="A393" s="12">
        <v>44</v>
      </c>
      <c r="B393" s="58"/>
    </row>
    <row r="394" spans="1:2" x14ac:dyDescent="0.25">
      <c r="A394" s="12">
        <v>45</v>
      </c>
      <c r="B394" s="58"/>
    </row>
    <row r="395" spans="1:2" x14ac:dyDescent="0.25">
      <c r="A395" s="12">
        <v>46</v>
      </c>
      <c r="B395" s="58"/>
    </row>
    <row r="396" spans="1:2" x14ac:dyDescent="0.25">
      <c r="A396" s="12">
        <v>47</v>
      </c>
      <c r="B396" s="58"/>
    </row>
    <row r="397" spans="1:2" x14ac:dyDescent="0.25">
      <c r="A397" s="12">
        <v>48</v>
      </c>
      <c r="B397" s="58"/>
    </row>
    <row r="398" spans="1:2" x14ac:dyDescent="0.25">
      <c r="A398" s="12">
        <v>49</v>
      </c>
      <c r="B398" s="58"/>
    </row>
    <row r="399" spans="1:2" x14ac:dyDescent="0.25">
      <c r="A399" s="12">
        <v>50</v>
      </c>
      <c r="B399" s="58"/>
    </row>
    <row r="400" spans="1:2" x14ac:dyDescent="0.25">
      <c r="A400" s="12">
        <v>51</v>
      </c>
      <c r="B400" s="58"/>
    </row>
    <row r="401" spans="1:2" x14ac:dyDescent="0.25">
      <c r="A401" s="12">
        <v>52</v>
      </c>
      <c r="B401" s="58"/>
    </row>
    <row r="402" spans="1:2" x14ac:dyDescent="0.25">
      <c r="A402" s="12">
        <v>53</v>
      </c>
      <c r="B402" s="58"/>
    </row>
    <row r="403" spans="1:2" x14ac:dyDescent="0.25">
      <c r="A403" s="12">
        <v>54</v>
      </c>
      <c r="B403" s="58"/>
    </row>
    <row r="404" spans="1:2" x14ac:dyDescent="0.25">
      <c r="A404" s="12">
        <v>55</v>
      </c>
      <c r="B404" s="58"/>
    </row>
    <row r="405" spans="1:2" x14ac:dyDescent="0.25">
      <c r="A405" s="12">
        <v>56</v>
      </c>
      <c r="B405" s="58"/>
    </row>
    <row r="406" spans="1:2" x14ac:dyDescent="0.25">
      <c r="A406" s="12">
        <v>57</v>
      </c>
      <c r="B406" s="58"/>
    </row>
    <row r="407" spans="1:2" x14ac:dyDescent="0.25">
      <c r="A407" s="12">
        <v>58</v>
      </c>
      <c r="B407" s="58"/>
    </row>
    <row r="408" spans="1:2" x14ac:dyDescent="0.25">
      <c r="A408" s="12">
        <v>59</v>
      </c>
      <c r="B408" s="58"/>
    </row>
    <row r="409" spans="1:2" x14ac:dyDescent="0.25">
      <c r="A409" s="12">
        <v>60</v>
      </c>
      <c r="B409" s="58"/>
    </row>
    <row r="410" spans="1:2" x14ac:dyDescent="0.25">
      <c r="A410" s="12">
        <v>61</v>
      </c>
      <c r="B410" s="58"/>
    </row>
    <row r="411" spans="1:2" x14ac:dyDescent="0.25">
      <c r="A411" s="12">
        <v>62</v>
      </c>
      <c r="B411" s="58"/>
    </row>
    <row r="412" spans="1:2" x14ac:dyDescent="0.25">
      <c r="A412" s="12">
        <v>63</v>
      </c>
      <c r="B412" s="58"/>
    </row>
    <row r="413" spans="1:2" x14ac:dyDescent="0.25">
      <c r="A413" s="12">
        <v>64</v>
      </c>
      <c r="B413" s="58"/>
    </row>
    <row r="414" spans="1:2" x14ac:dyDescent="0.25">
      <c r="A414" s="12">
        <v>65</v>
      </c>
      <c r="B414" s="58"/>
    </row>
    <row r="415" spans="1:2" x14ac:dyDescent="0.25">
      <c r="A415" s="12">
        <v>66</v>
      </c>
      <c r="B415" s="58"/>
    </row>
    <row r="416" spans="1:2" x14ac:dyDescent="0.25">
      <c r="A416" s="12"/>
      <c r="B416" s="58"/>
    </row>
    <row r="417" spans="1:2" x14ac:dyDescent="0.25">
      <c r="A417" s="12"/>
      <c r="B417" s="58"/>
    </row>
    <row r="418" spans="1:2" x14ac:dyDescent="0.25">
      <c r="A418" s="12"/>
      <c r="B418" s="58"/>
    </row>
    <row r="419" spans="1:2" x14ac:dyDescent="0.25">
      <c r="A419" s="12"/>
      <c r="B419" s="58"/>
    </row>
    <row r="420" spans="1:2" x14ac:dyDescent="0.25">
      <c r="A420" s="12"/>
      <c r="B420" s="58"/>
    </row>
    <row r="421" spans="1:2" x14ac:dyDescent="0.25">
      <c r="A421" s="12"/>
      <c r="B421" s="58"/>
    </row>
    <row r="422" spans="1:2" x14ac:dyDescent="0.25">
      <c r="A422" s="12"/>
      <c r="B422" s="58"/>
    </row>
    <row r="423" spans="1:2" x14ac:dyDescent="0.25">
      <c r="A423" s="12"/>
      <c r="B423" s="58"/>
    </row>
    <row r="424" spans="1:2" x14ac:dyDescent="0.25">
      <c r="A424" s="12"/>
      <c r="B424" s="58"/>
    </row>
    <row r="425" spans="1:2" x14ac:dyDescent="0.25">
      <c r="A425" s="13">
        <v>8</v>
      </c>
      <c r="B425" s="58"/>
    </row>
    <row r="426" spans="1:2" x14ac:dyDescent="0.25">
      <c r="A426" s="13">
        <v>12</v>
      </c>
      <c r="B426" s="58"/>
    </row>
    <row r="427" spans="1:2" x14ac:dyDescent="0.25">
      <c r="A427" s="13">
        <v>13</v>
      </c>
      <c r="B427" s="129"/>
    </row>
    <row r="428" spans="1:2" x14ac:dyDescent="0.25">
      <c r="A428" s="13">
        <v>14</v>
      </c>
      <c r="B428" s="129"/>
    </row>
    <row r="429" spans="1:2" x14ac:dyDescent="0.25">
      <c r="A429" s="13">
        <v>15</v>
      </c>
      <c r="B429" s="129"/>
    </row>
    <row r="430" spans="1:2" x14ac:dyDescent="0.25">
      <c r="A430" s="13">
        <v>16</v>
      </c>
      <c r="B430" s="129"/>
    </row>
    <row r="431" spans="1:2" x14ac:dyDescent="0.25">
      <c r="A431" s="13">
        <v>17</v>
      </c>
      <c r="B431" s="129"/>
    </row>
    <row r="432" spans="1:2" x14ac:dyDescent="0.25">
      <c r="A432" s="13">
        <v>18</v>
      </c>
      <c r="B432" s="129"/>
    </row>
    <row r="433" spans="1:2" x14ac:dyDescent="0.25">
      <c r="A433" s="13">
        <v>19</v>
      </c>
      <c r="B433" s="129"/>
    </row>
    <row r="434" spans="1:2" x14ac:dyDescent="0.25">
      <c r="A434" s="13">
        <v>112</v>
      </c>
      <c r="B434" s="129"/>
    </row>
    <row r="435" spans="1:2" x14ac:dyDescent="0.25">
      <c r="A435" s="13">
        <v>113</v>
      </c>
      <c r="B435" s="129"/>
    </row>
    <row r="436" spans="1:2" x14ac:dyDescent="0.25">
      <c r="A436" s="12">
        <v>216</v>
      </c>
      <c r="B436" s="129"/>
    </row>
    <row r="437" spans="1:2" x14ac:dyDescent="0.25">
      <c r="A437" s="12">
        <v>217</v>
      </c>
      <c r="B437" s="129"/>
    </row>
    <row r="438" spans="1:2" x14ac:dyDescent="0.25">
      <c r="A438" s="12" t="s">
        <v>715</v>
      </c>
      <c r="B438" s="58"/>
    </row>
    <row r="439" spans="1:2" x14ac:dyDescent="0.25">
      <c r="A439" s="12" t="s">
        <v>717</v>
      </c>
      <c r="B439" s="58"/>
    </row>
    <row r="440" spans="1:2" x14ac:dyDescent="0.25">
      <c r="A440" s="12">
        <v>218</v>
      </c>
      <c r="B440" s="58"/>
    </row>
    <row r="441" spans="1:2" x14ac:dyDescent="0.25">
      <c r="A441" s="12"/>
      <c r="B441" s="58"/>
    </row>
    <row r="442" spans="1:2" x14ac:dyDescent="0.25">
      <c r="A442" s="12" t="s">
        <v>722</v>
      </c>
      <c r="B442" s="58"/>
    </row>
    <row r="443" spans="1:2" x14ac:dyDescent="0.25">
      <c r="A443" s="11">
        <v>70</v>
      </c>
      <c r="B443" s="58"/>
    </row>
    <row r="444" spans="1:2" x14ac:dyDescent="0.25">
      <c r="A444" s="11">
        <v>71</v>
      </c>
      <c r="B444" s="58"/>
    </row>
    <row r="445" spans="1:2" x14ac:dyDescent="0.25">
      <c r="A445" s="11">
        <v>72</v>
      </c>
      <c r="B445" s="130"/>
    </row>
    <row r="446" spans="1:2" x14ac:dyDescent="0.25">
      <c r="A446" s="36"/>
      <c r="B446" s="130"/>
    </row>
    <row r="447" spans="1:2" x14ac:dyDescent="0.25">
      <c r="A447" s="12">
        <v>67</v>
      </c>
      <c r="B447" s="130"/>
    </row>
    <row r="448" spans="1:2" x14ac:dyDescent="0.25">
      <c r="A448" s="12">
        <v>219</v>
      </c>
      <c r="B448" s="132"/>
    </row>
    <row r="449" spans="1:2" x14ac:dyDescent="0.25">
      <c r="A449" s="12"/>
      <c r="B449" s="58"/>
    </row>
    <row r="450" spans="1:2" x14ac:dyDescent="0.25">
      <c r="A450" s="12">
        <v>220</v>
      </c>
      <c r="B450" s="58"/>
    </row>
    <row r="451" spans="1:2" x14ac:dyDescent="0.25">
      <c r="A451" s="11">
        <v>113</v>
      </c>
      <c r="B451" s="58"/>
    </row>
    <row r="452" spans="1:2" x14ac:dyDescent="0.25">
      <c r="A452" s="12">
        <v>221</v>
      </c>
      <c r="B452" s="58"/>
    </row>
    <row r="453" spans="1:2" x14ac:dyDescent="0.25">
      <c r="A453" s="12">
        <v>222</v>
      </c>
      <c r="B453" s="130"/>
    </row>
    <row r="454" spans="1:2" x14ac:dyDescent="0.25">
      <c r="A454" s="13">
        <v>114</v>
      </c>
      <c r="B454" s="58"/>
    </row>
    <row r="455" spans="1:2" x14ac:dyDescent="0.25">
      <c r="A455" s="12">
        <v>237</v>
      </c>
      <c r="B455" s="58"/>
    </row>
    <row r="456" spans="1:2" x14ac:dyDescent="0.25">
      <c r="A456" s="11">
        <v>128</v>
      </c>
      <c r="B456" s="129"/>
    </row>
    <row r="457" spans="1:2" x14ac:dyDescent="0.25">
      <c r="A457" s="13">
        <v>115</v>
      </c>
      <c r="B457" s="58"/>
    </row>
    <row r="458" spans="1:2" x14ac:dyDescent="0.25">
      <c r="A458" s="13">
        <v>116</v>
      </c>
      <c r="B458" s="130"/>
    </row>
    <row r="459" spans="1:2" x14ac:dyDescent="0.25">
      <c r="A459" s="13">
        <v>117</v>
      </c>
      <c r="B459" s="129"/>
    </row>
    <row r="460" spans="1:2" x14ac:dyDescent="0.25">
      <c r="A460" s="13">
        <v>118</v>
      </c>
      <c r="B460" s="129"/>
    </row>
    <row r="461" spans="1:2" x14ac:dyDescent="0.25">
      <c r="A461" s="13">
        <v>119</v>
      </c>
      <c r="B461" s="129"/>
    </row>
    <row r="462" spans="1:2" x14ac:dyDescent="0.25">
      <c r="A462" s="12">
        <v>238</v>
      </c>
      <c r="B462" s="129"/>
    </row>
    <row r="463" spans="1:2" x14ac:dyDescent="0.25">
      <c r="A463" s="11">
        <v>105</v>
      </c>
      <c r="B463" s="129"/>
    </row>
    <row r="464" spans="1:2" x14ac:dyDescent="0.25">
      <c r="A464" s="11"/>
      <c r="B464" s="58"/>
    </row>
    <row r="465" spans="1:2" x14ac:dyDescent="0.25">
      <c r="A465" s="11"/>
      <c r="B465" s="130"/>
    </row>
    <row r="466" spans="1:2" x14ac:dyDescent="0.25">
      <c r="A466" s="13">
        <v>120</v>
      </c>
      <c r="B466" s="130"/>
    </row>
    <row r="467" spans="1:2" x14ac:dyDescent="0.25">
      <c r="A467" s="13">
        <v>121</v>
      </c>
      <c r="B467" s="130"/>
    </row>
    <row r="468" spans="1:2" x14ac:dyDescent="0.25">
      <c r="A468" s="13">
        <v>122</v>
      </c>
      <c r="B468" s="129"/>
    </row>
    <row r="469" spans="1:2" x14ac:dyDescent="0.25">
      <c r="A469" s="11">
        <v>11</v>
      </c>
      <c r="B469" s="129"/>
    </row>
    <row r="470" spans="1:2" x14ac:dyDescent="0.25">
      <c r="A470" s="11">
        <v>10</v>
      </c>
      <c r="B470" s="129"/>
    </row>
    <row r="471" spans="1:2" x14ac:dyDescent="0.25">
      <c r="A471" s="11">
        <v>37</v>
      </c>
      <c r="B471" s="130"/>
    </row>
    <row r="472" spans="1:2" x14ac:dyDescent="0.25">
      <c r="A472" s="11">
        <v>38</v>
      </c>
      <c r="B472" s="130"/>
    </row>
    <row r="473" spans="1:2" x14ac:dyDescent="0.25">
      <c r="A473" s="11">
        <v>39</v>
      </c>
      <c r="B473" s="130"/>
    </row>
    <row r="474" spans="1:2" x14ac:dyDescent="0.25">
      <c r="A474" s="11">
        <v>40</v>
      </c>
      <c r="B474" s="130"/>
    </row>
    <row r="475" spans="1:2" x14ac:dyDescent="0.25">
      <c r="A475" s="13">
        <v>123</v>
      </c>
      <c r="B475" s="130"/>
    </row>
    <row r="476" spans="1:2" x14ac:dyDescent="0.25">
      <c r="A476" s="13">
        <v>124</v>
      </c>
      <c r="B476" s="130"/>
    </row>
    <row r="477" spans="1:2" x14ac:dyDescent="0.25">
      <c r="A477" s="13">
        <v>125</v>
      </c>
      <c r="B477" s="129"/>
    </row>
    <row r="478" spans="1:2" x14ac:dyDescent="0.25">
      <c r="A478" s="14" t="s">
        <v>96</v>
      </c>
      <c r="B478" s="129"/>
    </row>
    <row r="479" spans="1:2" x14ac:dyDescent="0.25">
      <c r="A479" s="11">
        <v>106</v>
      </c>
      <c r="B479" s="129"/>
    </row>
    <row r="480" spans="1:2" x14ac:dyDescent="0.25">
      <c r="A480" s="11">
        <v>107</v>
      </c>
      <c r="B480" s="31"/>
    </row>
    <row r="481" spans="1:2" x14ac:dyDescent="0.25">
      <c r="A481" s="12">
        <v>68</v>
      </c>
      <c r="B481" s="130"/>
    </row>
    <row r="482" spans="1:2" x14ac:dyDescent="0.25">
      <c r="A482" s="12">
        <v>69</v>
      </c>
      <c r="B482" s="130"/>
    </row>
    <row r="483" spans="1:2" x14ac:dyDescent="0.25">
      <c r="A483" s="12">
        <v>223</v>
      </c>
      <c r="B483" s="58"/>
    </row>
    <row r="484" spans="1:2" x14ac:dyDescent="0.25">
      <c r="A484" s="12" t="s">
        <v>792</v>
      </c>
      <c r="B484" s="58"/>
    </row>
    <row r="485" spans="1:2" x14ac:dyDescent="0.25">
      <c r="A485" s="11">
        <v>74</v>
      </c>
      <c r="B485" s="58"/>
    </row>
    <row r="486" spans="1:2" x14ac:dyDescent="0.25">
      <c r="A486" s="11">
        <v>75</v>
      </c>
      <c r="B486" s="58"/>
    </row>
    <row r="487" spans="1:2" x14ac:dyDescent="0.25">
      <c r="A487" s="12">
        <v>224</v>
      </c>
      <c r="B487" s="130"/>
    </row>
    <row r="488" spans="1:2" x14ac:dyDescent="0.25">
      <c r="A488" s="12">
        <v>225</v>
      </c>
      <c r="B488" s="130"/>
    </row>
    <row r="489" spans="1:2" x14ac:dyDescent="0.25">
      <c r="A489" s="11">
        <v>114</v>
      </c>
      <c r="B489" s="58"/>
    </row>
    <row r="490" spans="1:2" x14ac:dyDescent="0.25">
      <c r="A490" s="11">
        <v>115</v>
      </c>
      <c r="B490" s="58"/>
    </row>
    <row r="491" spans="1:2" x14ac:dyDescent="0.25">
      <c r="A491" s="11">
        <v>116</v>
      </c>
      <c r="B491" s="130"/>
    </row>
    <row r="492" spans="1:2" x14ac:dyDescent="0.25">
      <c r="A492" s="11">
        <v>117</v>
      </c>
      <c r="B492" s="130"/>
    </row>
    <row r="493" spans="1:2" x14ac:dyDescent="0.25">
      <c r="A493" s="11">
        <v>118</v>
      </c>
      <c r="B493" s="130"/>
    </row>
    <row r="494" spans="1:2" x14ac:dyDescent="0.25">
      <c r="A494" s="11">
        <v>119</v>
      </c>
      <c r="B494" s="130"/>
    </row>
    <row r="495" spans="1:2" x14ac:dyDescent="0.25">
      <c r="A495" s="11">
        <v>120</v>
      </c>
      <c r="B495" s="130"/>
    </row>
    <row r="496" spans="1:2" x14ac:dyDescent="0.25">
      <c r="A496" s="11">
        <v>121</v>
      </c>
      <c r="B496" s="130"/>
    </row>
    <row r="497" spans="1:2" x14ac:dyDescent="0.25">
      <c r="A497" s="11">
        <v>122</v>
      </c>
      <c r="B497" s="130"/>
    </row>
    <row r="498" spans="1:2" x14ac:dyDescent="0.25">
      <c r="A498" s="11">
        <v>123</v>
      </c>
      <c r="B498" s="130"/>
    </row>
    <row r="499" spans="1:2" x14ac:dyDescent="0.25">
      <c r="A499" s="11">
        <v>124</v>
      </c>
      <c r="B499" s="130"/>
    </row>
    <row r="500" spans="1:2" x14ac:dyDescent="0.25">
      <c r="A500" s="11">
        <v>125</v>
      </c>
      <c r="B500" s="130"/>
    </row>
    <row r="501" spans="1:2" x14ac:dyDescent="0.25">
      <c r="A501" s="12">
        <v>85</v>
      </c>
      <c r="B501" s="130"/>
    </row>
    <row r="502" spans="1:2" x14ac:dyDescent="0.25">
      <c r="A502" s="12">
        <v>86</v>
      </c>
      <c r="B502" s="130"/>
    </row>
    <row r="503" spans="1:2" x14ac:dyDescent="0.25">
      <c r="A503" s="12">
        <v>87</v>
      </c>
      <c r="B503" s="58"/>
    </row>
    <row r="504" spans="1:2" x14ac:dyDescent="0.25">
      <c r="A504" s="12">
        <v>88</v>
      </c>
      <c r="B504" s="58"/>
    </row>
    <row r="505" spans="1:2" x14ac:dyDescent="0.25">
      <c r="A505" s="12">
        <v>89</v>
      </c>
      <c r="B505" s="58"/>
    </row>
    <row r="506" spans="1:2" x14ac:dyDescent="0.25">
      <c r="A506" s="12">
        <v>90</v>
      </c>
      <c r="B506" s="58"/>
    </row>
    <row r="507" spans="1:2" x14ac:dyDescent="0.25">
      <c r="A507" s="12">
        <v>91</v>
      </c>
      <c r="B507" s="58"/>
    </row>
    <row r="508" spans="1:2" x14ac:dyDescent="0.25">
      <c r="A508" s="12">
        <v>92</v>
      </c>
      <c r="B508" s="58"/>
    </row>
    <row r="509" spans="1:2" x14ac:dyDescent="0.25">
      <c r="A509" s="12">
        <v>93</v>
      </c>
      <c r="B509" s="58"/>
    </row>
    <row r="510" spans="1:2" x14ac:dyDescent="0.25">
      <c r="A510" s="12">
        <v>94</v>
      </c>
      <c r="B510" s="58"/>
    </row>
    <row r="511" spans="1:2" x14ac:dyDescent="0.25">
      <c r="A511" s="12">
        <v>246</v>
      </c>
      <c r="B511" s="58"/>
    </row>
    <row r="512" spans="1:2" x14ac:dyDescent="0.25">
      <c r="A512" s="12">
        <v>247</v>
      </c>
      <c r="B512" s="58"/>
    </row>
    <row r="513" spans="1:2" x14ac:dyDescent="0.25">
      <c r="A513" s="12">
        <v>248</v>
      </c>
      <c r="B513" s="58"/>
    </row>
    <row r="514" spans="1:2" x14ac:dyDescent="0.25">
      <c r="A514" s="12">
        <v>249</v>
      </c>
      <c r="B514" s="58"/>
    </row>
    <row r="515" spans="1:2" x14ac:dyDescent="0.25">
      <c r="A515" s="12">
        <v>250</v>
      </c>
      <c r="B515" s="58"/>
    </row>
    <row r="516" spans="1:2" x14ac:dyDescent="0.25">
      <c r="A516" s="12">
        <v>251</v>
      </c>
      <c r="B516" s="58"/>
    </row>
    <row r="517" spans="1:2" x14ac:dyDescent="0.25">
      <c r="A517" s="12">
        <v>252</v>
      </c>
      <c r="B517" s="58"/>
    </row>
    <row r="518" spans="1:2" x14ac:dyDescent="0.25">
      <c r="A518" s="12">
        <v>253</v>
      </c>
      <c r="B518" s="58"/>
    </row>
    <row r="519" spans="1:2" x14ac:dyDescent="0.25">
      <c r="A519" s="12">
        <v>254</v>
      </c>
      <c r="B519" s="58"/>
    </row>
    <row r="520" spans="1:2" x14ac:dyDescent="0.25">
      <c r="A520" s="12">
        <v>255</v>
      </c>
      <c r="B520" s="58"/>
    </row>
    <row r="521" spans="1:2" x14ac:dyDescent="0.25">
      <c r="A521" s="12">
        <v>256</v>
      </c>
      <c r="B521" s="58"/>
    </row>
    <row r="522" spans="1:2" x14ac:dyDescent="0.25">
      <c r="A522" s="12">
        <v>257</v>
      </c>
      <c r="B522" s="58"/>
    </row>
    <row r="523" spans="1:2" x14ac:dyDescent="0.25">
      <c r="A523" s="12">
        <v>258</v>
      </c>
      <c r="B523" s="58"/>
    </row>
    <row r="524" spans="1:2" x14ac:dyDescent="0.25">
      <c r="A524" s="12">
        <v>259</v>
      </c>
      <c r="B524" s="58"/>
    </row>
    <row r="525" spans="1:2" x14ac:dyDescent="0.25">
      <c r="A525" s="12">
        <v>260</v>
      </c>
      <c r="B525" s="58"/>
    </row>
    <row r="526" spans="1:2" x14ac:dyDescent="0.25">
      <c r="A526" s="12">
        <v>261</v>
      </c>
      <c r="B526" s="58"/>
    </row>
    <row r="527" spans="1:2" x14ac:dyDescent="0.25">
      <c r="A527" s="12">
        <v>262</v>
      </c>
      <c r="B527" s="58"/>
    </row>
    <row r="528" spans="1:2" x14ac:dyDescent="0.25">
      <c r="A528" s="12">
        <v>263</v>
      </c>
      <c r="B528" s="58"/>
    </row>
    <row r="529" spans="1:2" x14ac:dyDescent="0.25">
      <c r="A529" s="12">
        <v>264</v>
      </c>
      <c r="B529" s="58"/>
    </row>
    <row r="530" spans="1:2" x14ac:dyDescent="0.25">
      <c r="A530" s="14" t="s">
        <v>96</v>
      </c>
      <c r="B530" s="58"/>
    </row>
    <row r="531" spans="1:2" x14ac:dyDescent="0.25">
      <c r="A531" s="39"/>
      <c r="B531" s="58"/>
    </row>
    <row r="532" spans="1:2" x14ac:dyDescent="0.25">
      <c r="A532" s="39"/>
      <c r="B532" s="31"/>
    </row>
    <row r="533" spans="1:2" x14ac:dyDescent="0.25">
      <c r="A533" s="39"/>
      <c r="B533" s="133"/>
    </row>
    <row r="534" spans="1:2" x14ac:dyDescent="0.25">
      <c r="A534" s="39"/>
      <c r="B534" s="133"/>
    </row>
    <row r="535" spans="1:2" x14ac:dyDescent="0.25">
      <c r="A535" s="39"/>
      <c r="B535" s="133"/>
    </row>
    <row r="536" spans="1:2" x14ac:dyDescent="0.25">
      <c r="A536" s="39"/>
      <c r="B536" s="133"/>
    </row>
    <row r="537" spans="1:2" x14ac:dyDescent="0.25">
      <c r="A537" s="39"/>
      <c r="B537" s="133"/>
    </row>
    <row r="538" spans="1:2" x14ac:dyDescent="0.25">
      <c r="A538" s="39"/>
      <c r="B538" s="133"/>
    </row>
    <row r="539" spans="1:2" x14ac:dyDescent="0.25">
      <c r="A539" s="11">
        <v>23</v>
      </c>
      <c r="B539" s="133"/>
    </row>
    <row r="540" spans="1:2" x14ac:dyDescent="0.25">
      <c r="A540" s="38" t="s">
        <v>1088</v>
      </c>
      <c r="B540" s="133"/>
    </row>
    <row r="541" spans="1:2" x14ac:dyDescent="0.25">
      <c r="A541" s="38"/>
      <c r="B541" s="130"/>
    </row>
    <row r="542" spans="1:2" x14ac:dyDescent="0.25">
      <c r="A542" s="38"/>
      <c r="B542" s="131"/>
    </row>
    <row r="543" spans="1:2" x14ac:dyDescent="0.25">
      <c r="A543" s="11">
        <v>76</v>
      </c>
      <c r="B543" s="131"/>
    </row>
    <row r="544" spans="1:2" x14ac:dyDescent="0.25">
      <c r="A544" s="11">
        <v>77</v>
      </c>
      <c r="B544" s="131"/>
    </row>
    <row r="545" spans="1:6" x14ac:dyDescent="0.25">
      <c r="A545" s="11"/>
      <c r="B545" s="130"/>
    </row>
    <row r="546" spans="1:6" x14ac:dyDescent="0.25">
      <c r="A546" s="13">
        <v>126</v>
      </c>
      <c r="B546" s="130"/>
    </row>
    <row r="547" spans="1:6" x14ac:dyDescent="0.25">
      <c r="A547" s="11">
        <v>109</v>
      </c>
      <c r="B547" s="130"/>
    </row>
    <row r="548" spans="1:6" x14ac:dyDescent="0.25">
      <c r="A548" s="36">
        <v>128</v>
      </c>
      <c r="B548" s="129"/>
    </row>
    <row r="549" spans="1:6" x14ac:dyDescent="0.25">
      <c r="A549" s="36">
        <v>137</v>
      </c>
      <c r="B549" s="130"/>
    </row>
    <row r="550" spans="1:6" x14ac:dyDescent="0.25">
      <c r="A550" s="36">
        <v>142</v>
      </c>
      <c r="B550" s="132"/>
    </row>
    <row r="551" spans="1:6" x14ac:dyDescent="0.25">
      <c r="A551" s="11">
        <v>126</v>
      </c>
      <c r="B551" s="132"/>
    </row>
    <row r="552" spans="1:6" x14ac:dyDescent="0.25">
      <c r="A552" s="12">
        <v>267</v>
      </c>
      <c r="B552" s="132"/>
    </row>
    <row r="553" spans="1:6" x14ac:dyDescent="0.25">
      <c r="A553" s="13">
        <v>127</v>
      </c>
      <c r="B553" s="130"/>
    </row>
    <row r="554" spans="1:6" x14ac:dyDescent="0.25">
      <c r="A554" s="11">
        <v>104</v>
      </c>
      <c r="B554" s="58"/>
    </row>
    <row r="555" spans="1:6" x14ac:dyDescent="0.25">
      <c r="A555" s="12">
        <v>270</v>
      </c>
      <c r="B555" s="129"/>
    </row>
    <row r="556" spans="1:6" x14ac:dyDescent="0.25">
      <c r="A556" s="13">
        <v>128</v>
      </c>
      <c r="B556" s="130"/>
    </row>
    <row r="557" spans="1:6" x14ac:dyDescent="0.25">
      <c r="A557" s="13">
        <v>129</v>
      </c>
      <c r="B557" s="58"/>
    </row>
    <row r="558" spans="1:6" x14ac:dyDescent="0.25">
      <c r="A558" s="12">
        <v>136</v>
      </c>
      <c r="B558" s="129"/>
    </row>
    <row r="559" spans="1:6" x14ac:dyDescent="0.25">
      <c r="A559" s="11">
        <v>108</v>
      </c>
      <c r="B559" s="129"/>
    </row>
    <row r="560" spans="1:6" x14ac:dyDescent="0.25">
      <c r="A560" s="12">
        <v>70</v>
      </c>
      <c r="B560" s="58"/>
      <c r="F560">
        <f>COUNTA(#REF!)</f>
        <v>1</v>
      </c>
    </row>
    <row r="561" spans="1:2" x14ac:dyDescent="0.25">
      <c r="A561" s="12">
        <v>71</v>
      </c>
      <c r="B561" s="130"/>
    </row>
    <row r="562" spans="1:2" x14ac:dyDescent="0.25">
      <c r="A562" s="12">
        <v>72</v>
      </c>
      <c r="B562" s="58"/>
    </row>
    <row r="563" spans="1:2" x14ac:dyDescent="0.25">
      <c r="A563" s="12">
        <v>83</v>
      </c>
      <c r="B563" s="58"/>
    </row>
    <row r="564" spans="1:2" x14ac:dyDescent="0.25">
      <c r="A564" s="12">
        <v>84</v>
      </c>
      <c r="B564" s="58"/>
    </row>
    <row r="565" spans="1:2" x14ac:dyDescent="0.25">
      <c r="A565" s="12">
        <v>239</v>
      </c>
      <c r="B565" s="58"/>
    </row>
    <row r="566" spans="1:2" x14ac:dyDescent="0.25">
      <c r="A566" s="12">
        <v>240</v>
      </c>
      <c r="B566" s="58"/>
    </row>
    <row r="567" spans="1:2" x14ac:dyDescent="0.25">
      <c r="A567" s="12">
        <v>241</v>
      </c>
      <c r="B567" s="58"/>
    </row>
    <row r="568" spans="1:2" x14ac:dyDescent="0.25">
      <c r="A568" s="12">
        <v>242</v>
      </c>
      <c r="B568" s="58"/>
    </row>
    <row r="569" spans="1:2" x14ac:dyDescent="0.25">
      <c r="A569" s="12">
        <v>243</v>
      </c>
      <c r="B569" s="58"/>
    </row>
    <row r="570" spans="1:2" x14ac:dyDescent="0.25">
      <c r="A570" s="12">
        <v>244</v>
      </c>
      <c r="B570" s="58"/>
    </row>
    <row r="571" spans="1:2" x14ac:dyDescent="0.25">
      <c r="A571" s="12">
        <v>245</v>
      </c>
      <c r="B571" s="58"/>
    </row>
    <row r="572" spans="1:2" x14ac:dyDescent="0.25">
      <c r="A572" s="36"/>
      <c r="B572" s="58"/>
    </row>
    <row r="573" spans="1:2" x14ac:dyDescent="0.25">
      <c r="A573" s="36"/>
      <c r="B573" s="58"/>
    </row>
    <row r="574" spans="1:2" x14ac:dyDescent="0.25">
      <c r="A574" s="36"/>
      <c r="B574" s="132"/>
    </row>
    <row r="575" spans="1:2" x14ac:dyDescent="0.25">
      <c r="A575" s="36"/>
      <c r="B575" s="132"/>
    </row>
    <row r="576" spans="1:2" x14ac:dyDescent="0.25">
      <c r="A576" s="36"/>
      <c r="B576" s="132"/>
    </row>
    <row r="577" spans="1:2" x14ac:dyDescent="0.25">
      <c r="A577" s="36"/>
      <c r="B577" s="132"/>
    </row>
    <row r="578" spans="1:2" x14ac:dyDescent="0.25">
      <c r="A578" s="36"/>
      <c r="B578" s="132"/>
    </row>
    <row r="579" spans="1:2" x14ac:dyDescent="0.25">
      <c r="A579" s="36"/>
      <c r="B579" s="132"/>
    </row>
    <row r="580" spans="1:2" x14ac:dyDescent="0.25">
      <c r="A580" s="36"/>
      <c r="B580" s="132"/>
    </row>
    <row r="581" spans="1:2" x14ac:dyDescent="0.25">
      <c r="A581" s="36"/>
      <c r="B581" s="132"/>
    </row>
    <row r="582" spans="1:2" x14ac:dyDescent="0.25">
      <c r="A582" s="36"/>
      <c r="B582" s="132"/>
    </row>
    <row r="583" spans="1:2" x14ac:dyDescent="0.25">
      <c r="A583" s="36"/>
      <c r="B583" s="132"/>
    </row>
    <row r="584" spans="1:2" x14ac:dyDescent="0.25">
      <c r="A584" s="36"/>
      <c r="B584" s="132"/>
    </row>
    <row r="585" spans="1:2" x14ac:dyDescent="0.25">
      <c r="A585" s="36"/>
      <c r="B585" s="132"/>
    </row>
    <row r="586" spans="1:2" x14ac:dyDescent="0.25">
      <c r="A586" s="36"/>
      <c r="B586" s="132"/>
    </row>
    <row r="587" spans="1:2" x14ac:dyDescent="0.25">
      <c r="A587" s="36"/>
      <c r="B587" s="132"/>
    </row>
    <row r="588" spans="1:2" x14ac:dyDescent="0.25">
      <c r="A588" s="36"/>
      <c r="B588" s="132"/>
    </row>
    <row r="589" spans="1:2" x14ac:dyDescent="0.25">
      <c r="A589" s="36"/>
      <c r="B589" s="132"/>
    </row>
    <row r="590" spans="1:2" x14ac:dyDescent="0.25">
      <c r="A590" s="36"/>
      <c r="B590" s="132"/>
    </row>
    <row r="591" spans="1:2" x14ac:dyDescent="0.25">
      <c r="A591" s="36"/>
      <c r="B591" s="132"/>
    </row>
    <row r="592" spans="1:2" x14ac:dyDescent="0.25">
      <c r="A592" s="36"/>
      <c r="B592" s="132"/>
    </row>
    <row r="593" spans="1:2" x14ac:dyDescent="0.25">
      <c r="A593" s="36"/>
      <c r="B593" s="132"/>
    </row>
    <row r="594" spans="1:2" x14ac:dyDescent="0.25">
      <c r="A594" s="36"/>
      <c r="B594" s="132"/>
    </row>
    <row r="595" spans="1:2" x14ac:dyDescent="0.25">
      <c r="A595" s="36"/>
      <c r="B595" s="132"/>
    </row>
    <row r="596" spans="1:2" x14ac:dyDescent="0.25">
      <c r="A596" s="36"/>
      <c r="B596" s="132"/>
    </row>
    <row r="597" spans="1:2" x14ac:dyDescent="0.25">
      <c r="A597" s="36">
        <v>136</v>
      </c>
      <c r="B597" s="132"/>
    </row>
    <row r="598" spans="1:2" x14ac:dyDescent="0.25">
      <c r="A598" s="12">
        <v>266</v>
      </c>
      <c r="B598" s="132"/>
    </row>
    <row r="599" spans="1:2" x14ac:dyDescent="0.25">
      <c r="A599" s="11">
        <v>12</v>
      </c>
      <c r="B599" s="132"/>
    </row>
    <row r="600" spans="1:2" x14ac:dyDescent="0.25">
      <c r="A600" s="13">
        <v>130</v>
      </c>
      <c r="B600" s="58"/>
    </row>
    <row r="601" spans="1:2" x14ac:dyDescent="0.25">
      <c r="A601" s="13">
        <v>131</v>
      </c>
      <c r="B601" s="130"/>
    </row>
    <row r="602" spans="1:2" x14ac:dyDescent="0.25">
      <c r="A602" s="13">
        <v>132</v>
      </c>
      <c r="B602" s="129"/>
    </row>
    <row r="603" spans="1:2" x14ac:dyDescent="0.25">
      <c r="A603" s="11">
        <v>15</v>
      </c>
      <c r="B603" s="129"/>
    </row>
    <row r="604" spans="1:2" x14ac:dyDescent="0.25">
      <c r="A604" s="11">
        <v>13</v>
      </c>
      <c r="B604" s="129"/>
    </row>
    <row r="605" spans="1:2" x14ac:dyDescent="0.25">
      <c r="A605" s="11">
        <v>14</v>
      </c>
      <c r="B605" s="130"/>
    </row>
    <row r="606" spans="1:2" x14ac:dyDescent="0.25">
      <c r="A606" s="13">
        <v>133</v>
      </c>
      <c r="B606" s="130"/>
    </row>
    <row r="607" spans="1:2" x14ac:dyDescent="0.25">
      <c r="A607" s="13">
        <v>134</v>
      </c>
      <c r="B607" s="130"/>
    </row>
    <row r="608" spans="1:2" x14ac:dyDescent="0.25">
      <c r="A608" s="13">
        <v>135</v>
      </c>
      <c r="B608" s="129"/>
    </row>
    <row r="609" spans="1:2" x14ac:dyDescent="0.25">
      <c r="A609" s="12">
        <v>227</v>
      </c>
      <c r="B609" s="129"/>
    </row>
    <row r="610" spans="1:2" x14ac:dyDescent="0.25">
      <c r="A610" s="12">
        <v>228</v>
      </c>
      <c r="B610" s="129"/>
    </row>
    <row r="611" spans="1:2" x14ac:dyDescent="0.25">
      <c r="A611" s="12"/>
      <c r="B611" s="58"/>
    </row>
    <row r="612" spans="1:2" x14ac:dyDescent="0.25">
      <c r="A612" s="12"/>
      <c r="B612" s="58"/>
    </row>
    <row r="613" spans="1:2" x14ac:dyDescent="0.25">
      <c r="A613" s="11">
        <v>16</v>
      </c>
      <c r="B613" s="58"/>
    </row>
    <row r="614" spans="1:2" x14ac:dyDescent="0.25">
      <c r="A614" s="11">
        <v>94</v>
      </c>
      <c r="B614" s="58"/>
    </row>
    <row r="615" spans="1:2" x14ac:dyDescent="0.25">
      <c r="A615" s="11">
        <v>95</v>
      </c>
      <c r="B615" s="130"/>
    </row>
    <row r="616" spans="1:2" x14ac:dyDescent="0.25">
      <c r="A616" s="11">
        <v>96</v>
      </c>
      <c r="B616" s="130"/>
    </row>
    <row r="617" spans="1:2" x14ac:dyDescent="0.25">
      <c r="A617" s="11">
        <v>97</v>
      </c>
      <c r="B617" s="130"/>
    </row>
    <row r="618" spans="1:2" x14ac:dyDescent="0.25">
      <c r="A618" s="11">
        <v>98</v>
      </c>
      <c r="B618" s="130"/>
    </row>
    <row r="619" spans="1:2" x14ac:dyDescent="0.25">
      <c r="A619" s="12">
        <v>73</v>
      </c>
      <c r="B619" s="130"/>
    </row>
    <row r="620" spans="1:2" x14ac:dyDescent="0.25">
      <c r="A620" s="12"/>
      <c r="B620" s="130"/>
    </row>
    <row r="621" spans="1:2" x14ac:dyDescent="0.25">
      <c r="A621" s="12">
        <v>74</v>
      </c>
      <c r="B621" s="58"/>
    </row>
    <row r="622" spans="1:2" x14ac:dyDescent="0.25">
      <c r="A622" s="12">
        <v>75</v>
      </c>
      <c r="B622" s="58"/>
    </row>
    <row r="623" spans="1:2" x14ac:dyDescent="0.25">
      <c r="A623" s="13">
        <v>137</v>
      </c>
      <c r="B623" s="58"/>
    </row>
    <row r="624" spans="1:2" x14ac:dyDescent="0.25">
      <c r="A624" s="36">
        <v>125</v>
      </c>
      <c r="B624" s="58"/>
    </row>
    <row r="625" spans="1:2" x14ac:dyDescent="0.25">
      <c r="A625" s="11">
        <v>17</v>
      </c>
      <c r="B625" s="129"/>
    </row>
    <row r="626" spans="1:2" x14ac:dyDescent="0.25">
      <c r="A626" s="11">
        <v>18</v>
      </c>
      <c r="B626" s="132"/>
    </row>
    <row r="627" spans="1:2" x14ac:dyDescent="0.25">
      <c r="A627" s="13">
        <v>138</v>
      </c>
      <c r="B627" s="130"/>
    </row>
    <row r="628" spans="1:2" x14ac:dyDescent="0.25">
      <c r="A628" s="13">
        <v>139</v>
      </c>
      <c r="B628" s="130"/>
    </row>
    <row r="629" spans="1:2" x14ac:dyDescent="0.25">
      <c r="A629" s="13">
        <v>140</v>
      </c>
      <c r="B629" s="129"/>
    </row>
    <row r="630" spans="1:2" x14ac:dyDescent="0.25">
      <c r="A630" s="13">
        <v>141</v>
      </c>
      <c r="B630" s="129"/>
    </row>
    <row r="631" spans="1:2" x14ac:dyDescent="0.25">
      <c r="A631" s="13"/>
      <c r="B631" s="129"/>
    </row>
    <row r="632" spans="1:2" x14ac:dyDescent="0.25">
      <c r="A632" s="11">
        <v>129</v>
      </c>
      <c r="B632" s="129"/>
    </row>
    <row r="633" spans="1:2" x14ac:dyDescent="0.25">
      <c r="A633" s="13">
        <v>20</v>
      </c>
      <c r="B633" s="129"/>
    </row>
    <row r="634" spans="1:2" x14ac:dyDescent="0.25">
      <c r="A634" s="12">
        <v>271</v>
      </c>
      <c r="B634" s="130"/>
    </row>
    <row r="635" spans="1:2" x14ac:dyDescent="0.25">
      <c r="A635" s="36">
        <v>91</v>
      </c>
      <c r="B635" s="129"/>
    </row>
    <row r="636" spans="1:2" x14ac:dyDescent="0.25">
      <c r="A636" s="12">
        <v>76</v>
      </c>
      <c r="B636" s="58"/>
    </row>
    <row r="637" spans="1:2" x14ac:dyDescent="0.25">
      <c r="A637" s="12">
        <v>233</v>
      </c>
      <c r="B637" s="132"/>
    </row>
    <row r="638" spans="1:2" x14ac:dyDescent="0.25">
      <c r="A638" s="12">
        <v>234</v>
      </c>
      <c r="B638" s="58"/>
    </row>
    <row r="639" spans="1:2" x14ac:dyDescent="0.25">
      <c r="A639" s="12">
        <v>235</v>
      </c>
      <c r="B639" s="58"/>
    </row>
    <row r="640" spans="1:2" x14ac:dyDescent="0.25">
      <c r="A640" s="12">
        <v>236</v>
      </c>
      <c r="B640" s="58"/>
    </row>
    <row r="641" spans="1:2" x14ac:dyDescent="0.25">
      <c r="A641" s="12">
        <v>229</v>
      </c>
      <c r="B641" s="58"/>
    </row>
    <row r="642" spans="1:2" x14ac:dyDescent="0.25">
      <c r="A642" s="12">
        <v>230</v>
      </c>
      <c r="B642" s="58"/>
    </row>
    <row r="643" spans="1:2" x14ac:dyDescent="0.25">
      <c r="A643" s="12">
        <v>231</v>
      </c>
      <c r="B643" s="58"/>
    </row>
    <row r="644" spans="1:2" x14ac:dyDescent="0.25">
      <c r="A644" s="12">
        <v>232</v>
      </c>
      <c r="B644" s="58"/>
    </row>
    <row r="645" spans="1:2" x14ac:dyDescent="0.25">
      <c r="A645" s="13">
        <v>142</v>
      </c>
      <c r="B645" s="58"/>
    </row>
    <row r="646" spans="1:2" x14ac:dyDescent="0.25">
      <c r="A646" s="11">
        <v>79</v>
      </c>
      <c r="B646" s="58"/>
    </row>
    <row r="647" spans="1:2" x14ac:dyDescent="0.25">
      <c r="A647" s="38" t="s">
        <v>1015</v>
      </c>
      <c r="B647" s="129"/>
    </row>
    <row r="648" spans="1:2" x14ac:dyDescent="0.25">
      <c r="A648" s="38" t="s">
        <v>1018</v>
      </c>
      <c r="B648" s="130"/>
    </row>
    <row r="649" spans="1:2" x14ac:dyDescent="0.25">
      <c r="A649" s="12">
        <v>77</v>
      </c>
      <c r="B649" s="131"/>
    </row>
    <row r="650" spans="1:2" x14ac:dyDescent="0.25">
      <c r="A650" s="12">
        <v>78</v>
      </c>
      <c r="B650" s="131"/>
    </row>
    <row r="651" spans="1:2" x14ac:dyDescent="0.25">
      <c r="A651" s="11">
        <v>80</v>
      </c>
      <c r="B651" s="58"/>
    </row>
    <row r="652" spans="1:2" x14ac:dyDescent="0.25">
      <c r="A652" s="13">
        <v>9</v>
      </c>
      <c r="B652" s="58"/>
    </row>
    <row r="653" spans="1:2" x14ac:dyDescent="0.25">
      <c r="A653" s="13">
        <v>10</v>
      </c>
      <c r="B653" s="130"/>
    </row>
    <row r="654" spans="1:2" x14ac:dyDescent="0.25">
      <c r="A654" s="13">
        <v>11</v>
      </c>
      <c r="B654" s="129"/>
    </row>
    <row r="655" spans="1:2" x14ac:dyDescent="0.25">
      <c r="A655" s="12">
        <v>79</v>
      </c>
      <c r="B655" s="129"/>
    </row>
    <row r="656" spans="1:2" x14ac:dyDescent="0.25">
      <c r="A656" s="11">
        <v>19</v>
      </c>
      <c r="B656" s="129"/>
    </row>
    <row r="657" spans="1:10" x14ac:dyDescent="0.25">
      <c r="A657" s="11">
        <v>20</v>
      </c>
      <c r="B657" s="58"/>
    </row>
    <row r="658" spans="1:10" x14ac:dyDescent="0.25">
      <c r="A658" s="11">
        <v>21</v>
      </c>
      <c r="B658" s="130"/>
    </row>
    <row r="659" spans="1:10" x14ac:dyDescent="0.25">
      <c r="A659" s="11">
        <v>22</v>
      </c>
      <c r="B659" s="130"/>
    </row>
    <row r="660" spans="1:10" x14ac:dyDescent="0.25">
      <c r="A660" s="12">
        <v>226</v>
      </c>
      <c r="B660" s="130"/>
    </row>
    <row r="661" spans="1:10" x14ac:dyDescent="0.25">
      <c r="A661" s="12">
        <v>80</v>
      </c>
      <c r="B661" s="130"/>
    </row>
    <row r="662" spans="1:10" x14ac:dyDescent="0.25">
      <c r="A662" s="13">
        <v>1</v>
      </c>
      <c r="B662" s="58"/>
    </row>
    <row r="663" spans="1:10" x14ac:dyDescent="0.25">
      <c r="A663" s="13" t="s">
        <v>1041</v>
      </c>
      <c r="B663" s="58"/>
    </row>
    <row r="664" spans="1:10" x14ac:dyDescent="0.25">
      <c r="A664" s="13">
        <v>3</v>
      </c>
      <c r="B664" s="129"/>
    </row>
    <row r="665" spans="1:10" x14ac:dyDescent="0.25">
      <c r="B665" s="129"/>
    </row>
    <row r="666" spans="1:10" x14ac:dyDescent="0.25">
      <c r="B666" s="129"/>
    </row>
    <row r="668" spans="1:10" x14ac:dyDescent="0.25">
      <c r="F668" s="54" t="s">
        <v>1089</v>
      </c>
      <c r="G668" s="84"/>
      <c r="H668" s="54"/>
      <c r="I668" s="54"/>
      <c r="J668" s="55"/>
    </row>
    <row r="669" spans="1:10" x14ac:dyDescent="0.25">
      <c r="F669" s="53" t="s">
        <v>24</v>
      </c>
      <c r="G669" s="85" t="e">
        <f>COUNTIF(#REF!,"g")</f>
        <v>#REF!</v>
      </c>
      <c r="H669" s="55" t="e">
        <f>G669/$G$674</f>
        <v>#REF!</v>
      </c>
      <c r="I669" s="53" t="e">
        <f>SUMIF(#REF!,"g",$E$4:$E$187)</f>
        <v>#REF!</v>
      </c>
      <c r="J669" s="55" t="e">
        <f>I669/$I$674</f>
        <v>#REF!</v>
      </c>
    </row>
    <row r="670" spans="1:10" x14ac:dyDescent="0.25">
      <c r="A670" s="41" t="s">
        <v>1046</v>
      </c>
      <c r="F670" s="53" t="s">
        <v>25</v>
      </c>
      <c r="G670" s="53" t="e">
        <f>COUNTIF(#REF!,"f")</f>
        <v>#REF!</v>
      </c>
      <c r="H670" s="55" t="e">
        <f t="shared" ref="H670:H673" si="6">G670/$G$674</f>
        <v>#REF!</v>
      </c>
      <c r="I670" s="53" t="e">
        <f>SUMIF(#REF!,"f",$E$4:$E$187)</f>
        <v>#REF!</v>
      </c>
      <c r="J670" s="55" t="e">
        <f t="shared" ref="J670:J673" si="7">I670/$I$674</f>
        <v>#REF!</v>
      </c>
    </row>
    <row r="671" spans="1:10" x14ac:dyDescent="0.25">
      <c r="A671" s="14">
        <v>281</v>
      </c>
      <c r="F671" s="53" t="s">
        <v>26</v>
      </c>
      <c r="G671" s="53" t="e">
        <f>COUNTIF(#REF!,"e")</f>
        <v>#REF!</v>
      </c>
      <c r="H671" s="55" t="e">
        <f t="shared" si="6"/>
        <v>#REF!</v>
      </c>
      <c r="I671" s="53" t="e">
        <f>SUMIF(#REF!,"e",$E$4:$E$187)</f>
        <v>#REF!</v>
      </c>
      <c r="J671" s="55" t="e">
        <f t="shared" si="7"/>
        <v>#REF!</v>
      </c>
    </row>
    <row r="672" spans="1:10" x14ac:dyDescent="0.25">
      <c r="A672" s="14">
        <v>282</v>
      </c>
      <c r="B672" s="41"/>
      <c r="F672" s="53" t="s">
        <v>27</v>
      </c>
      <c r="G672" s="53" t="e">
        <f>COUNTIF(#REF!,"a")</f>
        <v>#REF!</v>
      </c>
      <c r="H672" s="55" t="e">
        <f t="shared" si="6"/>
        <v>#REF!</v>
      </c>
      <c r="I672" s="53" t="e">
        <f>SUMIF(#REF!,"a",$E$4:$E$187)</f>
        <v>#REF!</v>
      </c>
      <c r="J672" s="55" t="e">
        <f t="shared" si="7"/>
        <v>#REF!</v>
      </c>
    </row>
    <row r="673" spans="1:11" x14ac:dyDescent="0.25">
      <c r="A673" s="14">
        <v>272</v>
      </c>
      <c r="B673" s="31"/>
      <c r="F673" s="53" t="s">
        <v>28</v>
      </c>
      <c r="G673" s="53" t="e">
        <f>COUNTIF(#REF!,"n")</f>
        <v>#REF!</v>
      </c>
      <c r="H673" s="55" t="e">
        <f t="shared" si="6"/>
        <v>#REF!</v>
      </c>
      <c r="I673" s="53" t="e">
        <f>SUMIF(#REF!,"n",$E$4:$E$187)</f>
        <v>#REF!</v>
      </c>
      <c r="J673" s="57" t="e">
        <f t="shared" si="7"/>
        <v>#REF!</v>
      </c>
    </row>
    <row r="674" spans="1:11" x14ac:dyDescent="0.25">
      <c r="A674" s="14">
        <v>273</v>
      </c>
      <c r="B674" s="31"/>
      <c r="F674" s="53"/>
      <c r="G674" s="53" t="e">
        <f>G669+G670+G671+G672+G673</f>
        <v>#REF!</v>
      </c>
      <c r="H674" s="56" t="e">
        <f>SUM(H669:H673)</f>
        <v>#REF!</v>
      </c>
      <c r="I674" s="53" t="e">
        <f>SUM(I669:I673)</f>
        <v>#REF!</v>
      </c>
      <c r="J674" s="55" t="e">
        <f>SUM(J669:J673)</f>
        <v>#REF!</v>
      </c>
    </row>
    <row r="675" spans="1:11" x14ac:dyDescent="0.25">
      <c r="A675" s="14">
        <v>285</v>
      </c>
      <c r="B675" s="31"/>
    </row>
    <row r="676" spans="1:11" x14ac:dyDescent="0.25">
      <c r="A676" s="14"/>
      <c r="B676" s="31"/>
    </row>
    <row r="677" spans="1:11" x14ac:dyDescent="0.25">
      <c r="A677" s="14"/>
      <c r="B677" s="31"/>
    </row>
    <row r="678" spans="1:11" x14ac:dyDescent="0.25">
      <c r="A678" s="14"/>
      <c r="B678" s="31"/>
    </row>
    <row r="679" spans="1:11" x14ac:dyDescent="0.25">
      <c r="A679" s="14"/>
      <c r="B679" s="31"/>
    </row>
    <row r="680" spans="1:11" x14ac:dyDescent="0.25">
      <c r="A680" s="14"/>
      <c r="B680" s="31"/>
    </row>
    <row r="681" spans="1:11" x14ac:dyDescent="0.25">
      <c r="A681" s="14">
        <v>274</v>
      </c>
      <c r="B681" s="31"/>
    </row>
    <row r="682" spans="1:11" x14ac:dyDescent="0.25">
      <c r="A682" s="14">
        <v>284</v>
      </c>
      <c r="B682" s="31"/>
    </row>
    <row r="683" spans="1:11" x14ac:dyDescent="0.25">
      <c r="A683" s="14">
        <v>283</v>
      </c>
      <c r="B683" s="31"/>
    </row>
    <row r="684" spans="1:11" x14ac:dyDescent="0.25">
      <c r="A684" s="14">
        <v>275</v>
      </c>
      <c r="B684" s="31"/>
      <c r="F684" s="87" t="s">
        <v>1090</v>
      </c>
      <c r="G684" s="86"/>
      <c r="H684" s="86"/>
      <c r="I684" s="86"/>
      <c r="J684" s="86"/>
      <c r="K684" s="86"/>
    </row>
    <row r="685" spans="1:11" x14ac:dyDescent="0.25">
      <c r="A685" s="14">
        <v>276</v>
      </c>
      <c r="B685" s="31"/>
      <c r="F685" s="86" t="s">
        <v>39</v>
      </c>
      <c r="G685" s="86"/>
      <c r="H685" s="86"/>
      <c r="I685" s="86"/>
      <c r="J685" s="86" t="s">
        <v>1091</v>
      </c>
      <c r="K685" s="86" t="e">
        <f>COUNTIF(#REF!,"RA")</f>
        <v>#REF!</v>
      </c>
    </row>
    <row r="686" spans="1:11" x14ac:dyDescent="0.25">
      <c r="A686" s="14">
        <v>277</v>
      </c>
      <c r="B686" s="31"/>
      <c r="F686" s="86" t="s">
        <v>40</v>
      </c>
      <c r="G686" s="86"/>
      <c r="H686" s="86"/>
      <c r="I686" s="86"/>
      <c r="J686" s="86" t="s">
        <v>1092</v>
      </c>
      <c r="K686" s="86" t="e">
        <f>COUNTIF(#REF!,"ARA")</f>
        <v>#REF!</v>
      </c>
    </row>
    <row r="687" spans="1:11" x14ac:dyDescent="0.25">
      <c r="A687" s="14">
        <v>278</v>
      </c>
      <c r="B687" s="31"/>
      <c r="F687" s="86" t="s">
        <v>41</v>
      </c>
      <c r="G687" s="86"/>
      <c r="H687" s="86"/>
      <c r="I687" s="86"/>
      <c r="J687" s="86" t="s">
        <v>1093</v>
      </c>
      <c r="K687" s="86" t="e">
        <f>COUNTIF(#REF!,"RWS")</f>
        <v>#REF!</v>
      </c>
    </row>
    <row r="688" spans="1:11" x14ac:dyDescent="0.25">
      <c r="A688" s="14">
        <v>279</v>
      </c>
      <c r="B688" s="31"/>
      <c r="F688" s="86" t="s">
        <v>42</v>
      </c>
      <c r="G688" s="86"/>
      <c r="H688" s="86"/>
      <c r="I688" s="86"/>
      <c r="J688" s="86" t="s">
        <v>1094</v>
      </c>
      <c r="K688" s="86" t="e">
        <f>COUNTIF(#REF!,"RBA")</f>
        <v>#REF!</v>
      </c>
    </row>
    <row r="689" spans="1:11" x14ac:dyDescent="0.25">
      <c r="A689" s="14">
        <v>280</v>
      </c>
      <c r="B689" s="31"/>
      <c r="F689" s="86" t="s">
        <v>43</v>
      </c>
      <c r="G689" s="86"/>
      <c r="H689" s="86"/>
      <c r="I689" s="86"/>
      <c r="J689" s="86" t="s">
        <v>1095</v>
      </c>
      <c r="K689" s="86" t="e">
        <f>COUNTIF(#REF!,"RI")</f>
        <v>#REF!</v>
      </c>
    </row>
    <row r="690" spans="1:11" x14ac:dyDescent="0.25">
      <c r="A690" s="13">
        <v>144</v>
      </c>
      <c r="B690" s="31"/>
      <c r="F690" s="86" t="s">
        <v>44</v>
      </c>
      <c r="G690" s="86"/>
      <c r="H690" s="86"/>
      <c r="I690" s="86"/>
      <c r="J690" s="86" t="s">
        <v>1096</v>
      </c>
      <c r="K690" s="86" t="e">
        <f>COUNTIF(#REF!,"RSA")</f>
        <v>#REF!</v>
      </c>
    </row>
    <row r="691" spans="1:11" x14ac:dyDescent="0.25">
      <c r="A691" s="13">
        <v>145</v>
      </c>
      <c r="B691" s="31"/>
      <c r="F691" s="86" t="s">
        <v>45</v>
      </c>
      <c r="G691" s="86"/>
      <c r="H691" s="86"/>
      <c r="I691" s="86"/>
      <c r="J691" s="86" t="s">
        <v>1097</v>
      </c>
      <c r="K691" s="86" t="e">
        <f>COUNTIF(#REF!,"RSW")</f>
        <v>#REF!</v>
      </c>
    </row>
    <row r="692" spans="1:11" x14ac:dyDescent="0.25">
      <c r="A692" s="13">
        <v>146</v>
      </c>
      <c r="B692" s="129"/>
      <c r="F692" s="86" t="s">
        <v>46</v>
      </c>
      <c r="G692" s="86"/>
      <c r="H692" s="86"/>
      <c r="I692" s="86"/>
      <c r="J692" s="86" t="s">
        <v>1098</v>
      </c>
      <c r="K692" s="86" t="e">
        <f>COUNTIF(#REF!,"ARWS")</f>
        <v>#REF!</v>
      </c>
    </row>
    <row r="693" spans="1:11" x14ac:dyDescent="0.25">
      <c r="A693" s="13">
        <v>147</v>
      </c>
      <c r="B693" s="129"/>
      <c r="F693" s="86"/>
      <c r="G693" s="86"/>
      <c r="H693" s="86"/>
      <c r="I693" s="86"/>
      <c r="J693" s="86"/>
      <c r="K693" s="87" t="e">
        <f>SUM(K685:K692)</f>
        <v>#REF!</v>
      </c>
    </row>
    <row r="694" spans="1:11" x14ac:dyDescent="0.25">
      <c r="A694" s="13">
        <v>148</v>
      </c>
      <c r="B694" s="129"/>
    </row>
    <row r="695" spans="1:11" x14ac:dyDescent="0.25">
      <c r="A695" s="13">
        <v>149</v>
      </c>
      <c r="B695" s="129"/>
    </row>
    <row r="696" spans="1:11" x14ac:dyDescent="0.25">
      <c r="B696" s="129"/>
    </row>
    <row r="697" spans="1:11" x14ac:dyDescent="0.25">
      <c r="B697" s="129"/>
    </row>
  </sheetData>
  <sortState xmlns:xlrd2="http://schemas.microsoft.com/office/spreadsheetml/2017/richdata2" ref="B4:E189">
    <sortCondition descending="1" ref="E4:E189"/>
  </sortState>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8F6C1-04E5-40CB-9259-BC2CE7EBD557}">
  <dimension ref="A1:G597"/>
  <sheetViews>
    <sheetView zoomScale="80" zoomScaleNormal="80" workbookViewId="0">
      <selection activeCell="L32" sqref="L32"/>
    </sheetView>
  </sheetViews>
  <sheetFormatPr defaultRowHeight="15" x14ac:dyDescent="0.25"/>
  <cols>
    <col min="1" max="1" width="4.42578125" bestFit="1" customWidth="1"/>
    <col min="2" max="2" width="4.42578125" hidden="1" customWidth="1"/>
    <col min="3" max="3" width="21.28515625" customWidth="1"/>
    <col min="4" max="4" width="44.140625" customWidth="1"/>
    <col min="5" max="5" width="12.28515625" bestFit="1" customWidth="1"/>
    <col min="6" max="6" width="6.5703125" bestFit="1" customWidth="1"/>
    <col min="7" max="7" width="4.42578125" bestFit="1" customWidth="1"/>
    <col min="14" max="14" width="28.5703125" customWidth="1"/>
  </cols>
  <sheetData>
    <row r="1" spans="1:7" ht="18.75" x14ac:dyDescent="0.3">
      <c r="A1" s="188" t="s">
        <v>1099</v>
      </c>
    </row>
    <row r="3" spans="1:7" ht="15.75" thickBot="1" x14ac:dyDescent="0.3">
      <c r="C3" s="68" t="s">
        <v>1073</v>
      </c>
      <c r="D3" s="68" t="s">
        <v>1100</v>
      </c>
      <c r="E3" s="88" t="s">
        <v>1101</v>
      </c>
      <c r="F3" s="89" t="s">
        <v>78</v>
      </c>
      <c r="G3" s="89" t="s">
        <v>79</v>
      </c>
    </row>
    <row r="4" spans="1:7" x14ac:dyDescent="0.25">
      <c r="A4" s="130">
        <v>1</v>
      </c>
      <c r="B4" s="90">
        <v>128</v>
      </c>
      <c r="C4" s="142" t="s">
        <v>748</v>
      </c>
      <c r="D4" s="83" t="s">
        <v>749</v>
      </c>
      <c r="E4" s="74">
        <v>1480</v>
      </c>
      <c r="F4" s="74">
        <v>10</v>
      </c>
      <c r="G4" s="74"/>
    </row>
    <row r="5" spans="1:7" x14ac:dyDescent="0.25">
      <c r="A5" s="130">
        <f>A4+1</f>
        <v>2</v>
      </c>
      <c r="B5" s="91">
        <v>129</v>
      </c>
      <c r="C5" s="27" t="s">
        <v>994</v>
      </c>
      <c r="D5" s="1" t="s">
        <v>203</v>
      </c>
      <c r="E5" s="2">
        <v>997</v>
      </c>
      <c r="F5" s="2">
        <v>10</v>
      </c>
      <c r="G5" s="2"/>
    </row>
    <row r="6" spans="1:7" x14ac:dyDescent="0.25">
      <c r="A6" s="130">
        <f t="shared" ref="A6:A69" si="0">A5+1</f>
        <v>3</v>
      </c>
      <c r="B6" s="91">
        <v>114</v>
      </c>
      <c r="C6" s="27" t="s">
        <v>800</v>
      </c>
      <c r="D6" s="6" t="s">
        <v>801</v>
      </c>
      <c r="E6" s="2">
        <v>750</v>
      </c>
      <c r="F6" s="2"/>
      <c r="G6" s="2"/>
    </row>
    <row r="7" spans="1:7" x14ac:dyDescent="0.25">
      <c r="A7" s="130">
        <f t="shared" si="0"/>
        <v>4</v>
      </c>
      <c r="B7" s="91">
        <v>130</v>
      </c>
      <c r="C7" s="27" t="s">
        <v>559</v>
      </c>
      <c r="D7" s="1" t="s">
        <v>560</v>
      </c>
      <c r="E7" s="2">
        <v>556</v>
      </c>
      <c r="F7" s="2">
        <v>10</v>
      </c>
      <c r="G7" s="2"/>
    </row>
    <row r="8" spans="1:7" x14ac:dyDescent="0.25">
      <c r="A8" s="130">
        <f t="shared" si="0"/>
        <v>5</v>
      </c>
      <c r="B8" s="91">
        <v>127</v>
      </c>
      <c r="C8" s="27" t="s">
        <v>591</v>
      </c>
      <c r="D8" s="1" t="s">
        <v>592</v>
      </c>
      <c r="E8" s="2">
        <v>504</v>
      </c>
      <c r="F8" s="2"/>
      <c r="G8" s="2"/>
    </row>
    <row r="9" spans="1:7" x14ac:dyDescent="0.25">
      <c r="A9" s="130">
        <f t="shared" si="0"/>
        <v>6</v>
      </c>
      <c r="B9" s="91">
        <v>140</v>
      </c>
      <c r="C9" s="27" t="s">
        <v>559</v>
      </c>
      <c r="D9" s="1" t="s">
        <v>575</v>
      </c>
      <c r="E9" s="2">
        <v>420</v>
      </c>
      <c r="F9" s="2"/>
      <c r="G9" s="2"/>
    </row>
    <row r="10" spans="1:7" x14ac:dyDescent="0.25">
      <c r="A10" s="130">
        <f t="shared" si="0"/>
        <v>7</v>
      </c>
      <c r="B10" s="91">
        <v>134</v>
      </c>
      <c r="C10" s="27" t="s">
        <v>559</v>
      </c>
      <c r="D10" s="1" t="s">
        <v>567</v>
      </c>
      <c r="E10" s="2">
        <v>388</v>
      </c>
      <c r="F10" s="2">
        <v>10</v>
      </c>
      <c r="G10" s="2"/>
    </row>
    <row r="11" spans="1:7" x14ac:dyDescent="0.25">
      <c r="A11" s="130">
        <f t="shared" si="0"/>
        <v>8</v>
      </c>
      <c r="B11" s="91">
        <v>96</v>
      </c>
      <c r="C11" s="27" t="s">
        <v>967</v>
      </c>
      <c r="D11" s="1" t="s">
        <v>970</v>
      </c>
      <c r="E11" s="2">
        <v>378</v>
      </c>
      <c r="F11" s="2"/>
      <c r="G11" s="2"/>
    </row>
    <row r="12" spans="1:7" x14ac:dyDescent="0.25">
      <c r="A12" s="130">
        <f t="shared" si="0"/>
        <v>9</v>
      </c>
      <c r="B12" s="91">
        <v>132</v>
      </c>
      <c r="C12" s="27" t="s">
        <v>559</v>
      </c>
      <c r="D12" s="1" t="s">
        <v>565</v>
      </c>
      <c r="E12" s="2">
        <v>357</v>
      </c>
      <c r="F12" s="2"/>
      <c r="G12" s="2"/>
    </row>
    <row r="13" spans="1:7" ht="15.75" thickBot="1" x14ac:dyDescent="0.3">
      <c r="A13" s="130">
        <f t="shared" si="0"/>
        <v>10</v>
      </c>
      <c r="B13" s="92">
        <v>113</v>
      </c>
      <c r="C13" s="93" t="s">
        <v>698</v>
      </c>
      <c r="D13" s="80" t="s">
        <v>711</v>
      </c>
      <c r="E13" s="81">
        <v>357</v>
      </c>
      <c r="F13" s="81"/>
      <c r="G13" s="81"/>
    </row>
    <row r="14" spans="1:7" x14ac:dyDescent="0.25">
      <c r="A14" s="130">
        <f t="shared" si="0"/>
        <v>11</v>
      </c>
      <c r="B14" s="90">
        <v>126</v>
      </c>
      <c r="C14" s="142" t="s">
        <v>881</v>
      </c>
      <c r="D14" s="83" t="s">
        <v>882</v>
      </c>
      <c r="E14" s="74">
        <v>336</v>
      </c>
      <c r="F14" s="74"/>
      <c r="G14" s="74"/>
    </row>
    <row r="15" spans="1:7" x14ac:dyDescent="0.25">
      <c r="A15" s="130">
        <f t="shared" si="0"/>
        <v>12</v>
      </c>
      <c r="B15" s="91">
        <v>133</v>
      </c>
      <c r="C15" s="27" t="s">
        <v>559</v>
      </c>
      <c r="D15" s="1" t="s">
        <v>566</v>
      </c>
      <c r="E15" s="2">
        <v>330</v>
      </c>
      <c r="F15" s="2">
        <v>15</v>
      </c>
      <c r="G15" s="2"/>
    </row>
    <row r="16" spans="1:7" x14ac:dyDescent="0.25">
      <c r="A16" s="130">
        <f t="shared" si="0"/>
        <v>13</v>
      </c>
      <c r="B16" s="91">
        <v>98</v>
      </c>
      <c r="C16" s="27" t="s">
        <v>967</v>
      </c>
      <c r="D16" s="1" t="s">
        <v>972</v>
      </c>
      <c r="E16" s="2">
        <v>315</v>
      </c>
      <c r="F16" s="2"/>
      <c r="G16" s="2"/>
    </row>
    <row r="17" spans="1:7" x14ac:dyDescent="0.25">
      <c r="A17" s="130">
        <f t="shared" si="0"/>
        <v>14</v>
      </c>
      <c r="B17" s="91">
        <v>131</v>
      </c>
      <c r="C17" s="27" t="s">
        <v>559</v>
      </c>
      <c r="D17" s="1" t="s">
        <v>562</v>
      </c>
      <c r="E17" s="2">
        <v>304</v>
      </c>
      <c r="F17" s="2">
        <v>10</v>
      </c>
      <c r="G17" s="2"/>
    </row>
    <row r="18" spans="1:7" x14ac:dyDescent="0.25">
      <c r="A18" s="130">
        <f t="shared" si="0"/>
        <v>15</v>
      </c>
      <c r="B18" s="91">
        <v>135</v>
      </c>
      <c r="C18" s="27" t="s">
        <v>559</v>
      </c>
      <c r="D18" s="1" t="s">
        <v>568</v>
      </c>
      <c r="E18" s="2">
        <v>299</v>
      </c>
      <c r="F18" s="2">
        <v>5</v>
      </c>
      <c r="G18" s="2"/>
    </row>
    <row r="19" spans="1:7" x14ac:dyDescent="0.25">
      <c r="A19" s="130">
        <f t="shared" si="0"/>
        <v>16</v>
      </c>
      <c r="B19" s="94">
        <v>112</v>
      </c>
      <c r="C19" s="27" t="s">
        <v>698</v>
      </c>
      <c r="D19" s="1" t="s">
        <v>709</v>
      </c>
      <c r="E19" s="2">
        <v>278</v>
      </c>
      <c r="F19" s="2">
        <v>5</v>
      </c>
      <c r="G19" s="2"/>
    </row>
    <row r="20" spans="1:7" x14ac:dyDescent="0.25">
      <c r="A20" s="130">
        <f t="shared" si="0"/>
        <v>17</v>
      </c>
      <c r="B20" s="91">
        <v>119</v>
      </c>
      <c r="C20" s="27" t="s">
        <v>800</v>
      </c>
      <c r="D20" s="1" t="s">
        <v>812</v>
      </c>
      <c r="E20" s="2">
        <v>273</v>
      </c>
      <c r="F20" s="2"/>
      <c r="G20" s="2"/>
    </row>
    <row r="21" spans="1:7" x14ac:dyDescent="0.25">
      <c r="A21" s="130">
        <f t="shared" si="0"/>
        <v>18</v>
      </c>
      <c r="B21" s="91">
        <v>111</v>
      </c>
      <c r="C21" s="27" t="s">
        <v>407</v>
      </c>
      <c r="D21" s="1" t="s">
        <v>411</v>
      </c>
      <c r="E21" s="2">
        <v>267</v>
      </c>
      <c r="F21" s="2">
        <v>15</v>
      </c>
      <c r="G21" s="2"/>
    </row>
    <row r="22" spans="1:7" x14ac:dyDescent="0.25">
      <c r="A22" s="130">
        <f t="shared" si="0"/>
        <v>19</v>
      </c>
      <c r="B22" s="91">
        <v>137</v>
      </c>
      <c r="C22" s="27" t="s">
        <v>559</v>
      </c>
      <c r="D22" s="1" t="s">
        <v>570</v>
      </c>
      <c r="E22" s="2">
        <v>267</v>
      </c>
      <c r="F22" s="2">
        <v>15</v>
      </c>
      <c r="G22" s="2"/>
    </row>
    <row r="23" spans="1:7" ht="15.75" thickBot="1" x14ac:dyDescent="0.3">
      <c r="A23" s="130">
        <f t="shared" si="0"/>
        <v>20</v>
      </c>
      <c r="B23" s="95">
        <v>43</v>
      </c>
      <c r="C23" s="93" t="s">
        <v>597</v>
      </c>
      <c r="D23" s="80" t="s">
        <v>600</v>
      </c>
      <c r="E23" s="81">
        <v>267</v>
      </c>
      <c r="F23" s="81">
        <v>15</v>
      </c>
      <c r="G23" s="81"/>
    </row>
    <row r="24" spans="1:7" x14ac:dyDescent="0.25">
      <c r="A24" s="130">
        <f t="shared" si="0"/>
        <v>21</v>
      </c>
      <c r="B24" s="90">
        <v>60</v>
      </c>
      <c r="C24" s="142" t="s">
        <v>525</v>
      </c>
      <c r="D24" s="83" t="s">
        <v>530</v>
      </c>
      <c r="E24" s="74">
        <v>221</v>
      </c>
      <c r="F24" s="74"/>
      <c r="G24" s="74"/>
    </row>
    <row r="25" spans="1:7" x14ac:dyDescent="0.25">
      <c r="A25" s="130">
        <f t="shared" si="0"/>
        <v>22</v>
      </c>
      <c r="B25" s="91">
        <v>97</v>
      </c>
      <c r="C25" s="27" t="s">
        <v>967</v>
      </c>
      <c r="D25" s="1" t="s">
        <v>971</v>
      </c>
      <c r="E25" s="2">
        <v>215</v>
      </c>
      <c r="F25" s="2">
        <v>5</v>
      </c>
      <c r="G25" s="2"/>
    </row>
    <row r="26" spans="1:7" x14ac:dyDescent="0.25">
      <c r="A26" s="130">
        <f t="shared" si="0"/>
        <v>23</v>
      </c>
      <c r="B26" s="94">
        <v>60</v>
      </c>
      <c r="C26" s="27" t="s">
        <v>358</v>
      </c>
      <c r="D26" s="1" t="s">
        <v>360</v>
      </c>
      <c r="E26" s="2">
        <v>210</v>
      </c>
      <c r="F26" s="2"/>
      <c r="G26" s="2"/>
    </row>
    <row r="27" spans="1:7" x14ac:dyDescent="0.25">
      <c r="A27" s="130">
        <f t="shared" si="0"/>
        <v>24</v>
      </c>
      <c r="B27" s="91">
        <v>138</v>
      </c>
      <c r="C27" s="27" t="s">
        <v>559</v>
      </c>
      <c r="D27" s="6" t="s">
        <v>572</v>
      </c>
      <c r="E27" s="2">
        <v>210</v>
      </c>
      <c r="F27" s="2"/>
      <c r="G27" s="2"/>
    </row>
    <row r="28" spans="1:7" x14ac:dyDescent="0.25">
      <c r="A28" s="130">
        <f t="shared" si="0"/>
        <v>25</v>
      </c>
      <c r="B28" s="91">
        <v>118</v>
      </c>
      <c r="C28" s="27" t="s">
        <v>800</v>
      </c>
      <c r="D28" s="1" t="s">
        <v>809</v>
      </c>
      <c r="E28" s="2">
        <v>210</v>
      </c>
      <c r="F28" s="2"/>
      <c r="G28" s="2"/>
    </row>
    <row r="29" spans="1:7" x14ac:dyDescent="0.25">
      <c r="A29" s="130">
        <f t="shared" si="0"/>
        <v>26</v>
      </c>
      <c r="B29" s="140">
        <v>264</v>
      </c>
      <c r="C29" s="27" t="s">
        <v>800</v>
      </c>
      <c r="D29" s="1" t="s">
        <v>845</v>
      </c>
      <c r="E29" s="2">
        <v>210</v>
      </c>
      <c r="F29" s="2"/>
      <c r="G29" s="2"/>
    </row>
    <row r="30" spans="1:7" x14ac:dyDescent="0.25">
      <c r="A30" s="130">
        <f t="shared" si="0"/>
        <v>27</v>
      </c>
      <c r="B30" s="94">
        <v>51</v>
      </c>
      <c r="C30" s="27" t="s">
        <v>223</v>
      </c>
      <c r="D30" s="1" t="s">
        <v>304</v>
      </c>
      <c r="E30" s="2">
        <v>199</v>
      </c>
      <c r="F30" s="2">
        <v>10</v>
      </c>
      <c r="G30" s="2"/>
    </row>
    <row r="31" spans="1:7" x14ac:dyDescent="0.25">
      <c r="A31" s="130">
        <f t="shared" si="0"/>
        <v>28</v>
      </c>
      <c r="B31" s="91">
        <v>117</v>
      </c>
      <c r="C31" s="27" t="s">
        <v>800</v>
      </c>
      <c r="D31" s="1" t="s">
        <v>807</v>
      </c>
      <c r="E31" s="2">
        <v>183</v>
      </c>
      <c r="F31" s="2">
        <v>15</v>
      </c>
      <c r="G31" s="2"/>
    </row>
    <row r="32" spans="1:7" x14ac:dyDescent="0.25">
      <c r="A32" s="130">
        <f t="shared" si="0"/>
        <v>29</v>
      </c>
      <c r="B32" s="140">
        <v>209</v>
      </c>
      <c r="C32" s="27" t="s">
        <v>422</v>
      </c>
      <c r="D32" s="1" t="s">
        <v>432</v>
      </c>
      <c r="E32" s="2">
        <v>180</v>
      </c>
      <c r="F32" s="2"/>
      <c r="G32" s="2"/>
    </row>
    <row r="33" spans="1:7" ht="15.75" thickBot="1" x14ac:dyDescent="0.3">
      <c r="A33" s="130">
        <f t="shared" si="0"/>
        <v>30</v>
      </c>
      <c r="B33" s="95">
        <v>41</v>
      </c>
      <c r="C33" s="93" t="s">
        <v>597</v>
      </c>
      <c r="D33" s="80" t="s">
        <v>1102</v>
      </c>
      <c r="E33" s="81">
        <v>173</v>
      </c>
      <c r="F33" s="81">
        <v>15</v>
      </c>
      <c r="G33" s="81"/>
    </row>
    <row r="34" spans="1:7" x14ac:dyDescent="0.25">
      <c r="A34" s="130">
        <f t="shared" si="0"/>
        <v>31</v>
      </c>
      <c r="B34" s="90">
        <v>102</v>
      </c>
      <c r="C34" s="142" t="s">
        <v>343</v>
      </c>
      <c r="D34" s="83" t="s">
        <v>344</v>
      </c>
      <c r="E34" s="74">
        <v>162</v>
      </c>
      <c r="F34" s="74">
        <v>15</v>
      </c>
      <c r="G34" s="74"/>
    </row>
    <row r="35" spans="1:7" x14ac:dyDescent="0.25">
      <c r="A35" s="130">
        <f t="shared" si="0"/>
        <v>32</v>
      </c>
      <c r="B35" s="91">
        <v>110</v>
      </c>
      <c r="C35" s="27" t="s">
        <v>407</v>
      </c>
      <c r="D35" s="1" t="s">
        <v>408</v>
      </c>
      <c r="E35" s="2">
        <v>162</v>
      </c>
      <c r="F35" s="2">
        <v>15</v>
      </c>
      <c r="G35" s="2"/>
    </row>
    <row r="36" spans="1:7" x14ac:dyDescent="0.25">
      <c r="A36" s="130">
        <f t="shared" si="0"/>
        <v>33</v>
      </c>
      <c r="B36" s="140">
        <v>238</v>
      </c>
      <c r="C36" s="27" t="s">
        <v>759</v>
      </c>
      <c r="D36" s="1" t="s">
        <v>760</v>
      </c>
      <c r="E36" s="2">
        <v>162</v>
      </c>
      <c r="F36" s="2">
        <v>15</v>
      </c>
      <c r="G36" s="2"/>
    </row>
    <row r="37" spans="1:7" x14ac:dyDescent="0.25">
      <c r="A37" s="130">
        <f t="shared" si="0"/>
        <v>34</v>
      </c>
      <c r="B37" s="140">
        <v>270</v>
      </c>
      <c r="C37" s="27" t="s">
        <v>887</v>
      </c>
      <c r="D37" s="1" t="s">
        <v>891</v>
      </c>
      <c r="E37" s="2">
        <v>157</v>
      </c>
      <c r="F37" s="2">
        <v>10</v>
      </c>
      <c r="G37" s="2"/>
    </row>
    <row r="38" spans="1:7" x14ac:dyDescent="0.25">
      <c r="A38" s="130">
        <f t="shared" si="0"/>
        <v>35</v>
      </c>
      <c r="B38" s="91">
        <v>95</v>
      </c>
      <c r="C38" s="27" t="s">
        <v>967</v>
      </c>
      <c r="D38" s="1" t="s">
        <v>1103</v>
      </c>
      <c r="E38" s="2">
        <v>147</v>
      </c>
      <c r="F38" s="2"/>
      <c r="G38" s="2"/>
    </row>
    <row r="39" spans="1:7" x14ac:dyDescent="0.25">
      <c r="A39" s="130">
        <f t="shared" si="0"/>
        <v>36</v>
      </c>
      <c r="B39" s="94">
        <v>50</v>
      </c>
      <c r="C39" s="27" t="s">
        <v>223</v>
      </c>
      <c r="D39" s="1" t="s">
        <v>303</v>
      </c>
      <c r="E39" s="2">
        <v>127</v>
      </c>
      <c r="F39" s="2">
        <v>1</v>
      </c>
      <c r="G39" s="2"/>
    </row>
    <row r="40" spans="1:7" x14ac:dyDescent="0.25">
      <c r="A40" s="130">
        <f t="shared" si="0"/>
        <v>37</v>
      </c>
      <c r="B40" s="91">
        <v>42</v>
      </c>
      <c r="C40" s="27" t="s">
        <v>597</v>
      </c>
      <c r="D40" s="1" t="s">
        <v>599</v>
      </c>
      <c r="E40" s="2">
        <v>120</v>
      </c>
      <c r="F40" s="2">
        <v>15</v>
      </c>
      <c r="G40" s="2"/>
    </row>
    <row r="41" spans="1:7" x14ac:dyDescent="0.25">
      <c r="A41" s="130">
        <f t="shared" si="0"/>
        <v>38</v>
      </c>
      <c r="B41" s="91">
        <v>120</v>
      </c>
      <c r="C41" s="27" t="s">
        <v>800</v>
      </c>
      <c r="D41" s="1" t="s">
        <v>815</v>
      </c>
      <c r="E41" s="2">
        <v>120</v>
      </c>
      <c r="F41" s="2">
        <v>15</v>
      </c>
      <c r="G41" s="2"/>
    </row>
    <row r="42" spans="1:7" x14ac:dyDescent="0.25">
      <c r="A42" s="130">
        <f t="shared" si="0"/>
        <v>39</v>
      </c>
      <c r="B42" s="140">
        <v>271</v>
      </c>
      <c r="C42" s="27" t="s">
        <v>997</v>
      </c>
      <c r="D42" s="1" t="s">
        <v>998</v>
      </c>
      <c r="E42" s="2">
        <v>115</v>
      </c>
      <c r="F42" s="2">
        <v>10</v>
      </c>
      <c r="G42" s="2"/>
    </row>
    <row r="43" spans="1:7" ht="15.75" thickBot="1" x14ac:dyDescent="0.3">
      <c r="A43" s="130">
        <f t="shared" si="0"/>
        <v>40</v>
      </c>
      <c r="B43" s="95">
        <v>40</v>
      </c>
      <c r="C43" s="93" t="s">
        <v>773</v>
      </c>
      <c r="D43" s="80" t="s">
        <v>778</v>
      </c>
      <c r="E43" s="81">
        <v>107</v>
      </c>
      <c r="F43" s="81">
        <v>2</v>
      </c>
      <c r="G43" s="81"/>
    </row>
    <row r="44" spans="1:7" x14ac:dyDescent="0.25">
      <c r="A44" s="130">
        <f t="shared" si="0"/>
        <v>41</v>
      </c>
      <c r="B44" s="141">
        <v>127</v>
      </c>
      <c r="C44" s="142" t="s">
        <v>885</v>
      </c>
      <c r="D44" s="83" t="s">
        <v>886</v>
      </c>
      <c r="E44" s="74">
        <v>106</v>
      </c>
      <c r="F44" s="74">
        <v>1</v>
      </c>
      <c r="G44" s="74"/>
    </row>
    <row r="45" spans="1:7" x14ac:dyDescent="0.25">
      <c r="A45" s="130">
        <f t="shared" si="0"/>
        <v>42</v>
      </c>
      <c r="B45" s="91">
        <v>74</v>
      </c>
      <c r="C45" s="27" t="s">
        <v>794</v>
      </c>
      <c r="D45" s="1" t="s">
        <v>795</v>
      </c>
      <c r="E45" s="2">
        <v>105</v>
      </c>
      <c r="F45" s="2"/>
      <c r="G45" s="2"/>
    </row>
    <row r="46" spans="1:7" x14ac:dyDescent="0.25">
      <c r="A46" s="130">
        <f t="shared" si="0"/>
        <v>43</v>
      </c>
      <c r="B46" s="140">
        <v>263</v>
      </c>
      <c r="C46" s="27" t="s">
        <v>800</v>
      </c>
      <c r="D46" s="1" t="s">
        <v>844</v>
      </c>
      <c r="E46" s="2">
        <v>105</v>
      </c>
      <c r="F46" s="2"/>
      <c r="G46" s="2"/>
    </row>
    <row r="47" spans="1:7" x14ac:dyDescent="0.25">
      <c r="A47" s="130">
        <f t="shared" si="0"/>
        <v>44</v>
      </c>
      <c r="B47" s="94">
        <v>53</v>
      </c>
      <c r="C47" s="27" t="s">
        <v>223</v>
      </c>
      <c r="D47" s="1" t="s">
        <v>306</v>
      </c>
      <c r="E47" s="2">
        <v>99</v>
      </c>
      <c r="F47" s="2">
        <v>15</v>
      </c>
      <c r="G47" s="2"/>
    </row>
    <row r="48" spans="1:7" x14ac:dyDescent="0.25">
      <c r="A48" s="130">
        <f t="shared" si="0"/>
        <v>45</v>
      </c>
      <c r="B48" s="91">
        <v>100</v>
      </c>
      <c r="C48" s="27" t="s">
        <v>877</v>
      </c>
      <c r="D48" s="1" t="s">
        <v>880</v>
      </c>
      <c r="E48" s="2">
        <v>97</v>
      </c>
      <c r="F48" s="2">
        <v>13</v>
      </c>
      <c r="G48" s="2"/>
    </row>
    <row r="49" spans="1:7" x14ac:dyDescent="0.25">
      <c r="A49" s="130">
        <f t="shared" si="0"/>
        <v>46</v>
      </c>
      <c r="B49" s="140">
        <v>81</v>
      </c>
      <c r="C49" s="27" t="s">
        <v>452</v>
      </c>
      <c r="D49" s="1" t="s">
        <v>453</v>
      </c>
      <c r="E49" s="2">
        <v>94</v>
      </c>
      <c r="F49" s="2">
        <v>10</v>
      </c>
      <c r="G49" s="2"/>
    </row>
    <row r="50" spans="1:7" x14ac:dyDescent="0.25">
      <c r="A50" s="130">
        <f t="shared" si="0"/>
        <v>47</v>
      </c>
      <c r="B50" s="91">
        <v>139</v>
      </c>
      <c r="C50" s="27" t="s">
        <v>559</v>
      </c>
      <c r="D50" s="1" t="s">
        <v>573</v>
      </c>
      <c r="E50" s="2">
        <v>89</v>
      </c>
      <c r="F50" s="2">
        <v>5</v>
      </c>
      <c r="G50" s="2"/>
    </row>
    <row r="51" spans="1:7" x14ac:dyDescent="0.25">
      <c r="A51" s="130">
        <f t="shared" si="0"/>
        <v>48</v>
      </c>
      <c r="B51" s="91">
        <v>99</v>
      </c>
      <c r="C51" s="27" t="s">
        <v>877</v>
      </c>
      <c r="D51" s="1" t="s">
        <v>879</v>
      </c>
      <c r="E51" s="2">
        <v>86</v>
      </c>
      <c r="F51" s="2">
        <v>2</v>
      </c>
      <c r="G51" s="2"/>
    </row>
    <row r="52" spans="1:7" x14ac:dyDescent="0.25">
      <c r="A52" s="130">
        <f t="shared" si="0"/>
        <v>49</v>
      </c>
      <c r="B52" s="140">
        <v>269</v>
      </c>
      <c r="C52" s="27" t="s">
        <v>108</v>
      </c>
      <c r="D52" s="1" t="s">
        <v>128</v>
      </c>
      <c r="E52" s="2">
        <v>78</v>
      </c>
      <c r="F52" s="2">
        <v>15</v>
      </c>
      <c r="G52" s="2"/>
    </row>
    <row r="53" spans="1:7" ht="15.75" thickBot="1" x14ac:dyDescent="0.3">
      <c r="A53" s="130">
        <f t="shared" si="0"/>
        <v>50</v>
      </c>
      <c r="B53" s="95">
        <v>113</v>
      </c>
      <c r="C53" s="93" t="s">
        <v>738</v>
      </c>
      <c r="D53" s="80" t="s">
        <v>739</v>
      </c>
      <c r="E53" s="81">
        <v>78</v>
      </c>
      <c r="F53" s="81">
        <v>10</v>
      </c>
      <c r="G53" s="81"/>
    </row>
    <row r="54" spans="1:7" x14ac:dyDescent="0.25">
      <c r="A54" s="130">
        <f t="shared" si="0"/>
        <v>51</v>
      </c>
      <c r="B54" s="90">
        <v>39</v>
      </c>
      <c r="C54" s="142" t="s">
        <v>773</v>
      </c>
      <c r="D54" s="83" t="s">
        <v>777</v>
      </c>
      <c r="E54" s="74">
        <v>78</v>
      </c>
      <c r="F54" s="74">
        <v>15</v>
      </c>
      <c r="G54" s="74"/>
    </row>
    <row r="55" spans="1:7" x14ac:dyDescent="0.25">
      <c r="A55" s="130">
        <f t="shared" si="0"/>
        <v>52</v>
      </c>
      <c r="B55" s="91">
        <v>104</v>
      </c>
      <c r="C55" s="27" t="s">
        <v>887</v>
      </c>
      <c r="D55" s="1" t="s">
        <v>888</v>
      </c>
      <c r="E55" s="2">
        <v>78</v>
      </c>
      <c r="F55" s="2">
        <v>15</v>
      </c>
      <c r="G55" s="2"/>
    </row>
    <row r="56" spans="1:7" x14ac:dyDescent="0.25">
      <c r="A56" s="130">
        <f t="shared" si="0"/>
        <v>53</v>
      </c>
      <c r="B56" s="143">
        <v>278</v>
      </c>
      <c r="C56" s="190" t="s">
        <v>1058</v>
      </c>
      <c r="D56" s="14" t="s">
        <v>1062</v>
      </c>
      <c r="E56" s="16">
        <v>78</v>
      </c>
      <c r="F56" s="16">
        <v>15</v>
      </c>
      <c r="G56" s="16"/>
    </row>
    <row r="57" spans="1:7" x14ac:dyDescent="0.25">
      <c r="A57" s="130">
        <f t="shared" si="0"/>
        <v>54</v>
      </c>
      <c r="B57" s="91">
        <v>50</v>
      </c>
      <c r="C57" s="27" t="s">
        <v>108</v>
      </c>
      <c r="D57" s="1" t="s">
        <v>114</v>
      </c>
      <c r="E57" s="2">
        <v>77</v>
      </c>
      <c r="F57" s="2">
        <v>14</v>
      </c>
      <c r="G57" s="2"/>
    </row>
    <row r="58" spans="1:7" x14ac:dyDescent="0.25">
      <c r="A58" s="130">
        <f t="shared" si="0"/>
        <v>55</v>
      </c>
      <c r="B58" s="143">
        <v>282</v>
      </c>
      <c r="C58" s="190" t="s">
        <v>1048</v>
      </c>
      <c r="D58" s="14" t="s">
        <v>1049</v>
      </c>
      <c r="E58" s="16">
        <v>75</v>
      </c>
      <c r="F58" s="16">
        <v>12</v>
      </c>
      <c r="G58" s="16"/>
    </row>
    <row r="59" spans="1:7" x14ac:dyDescent="0.25">
      <c r="A59" s="130">
        <f t="shared" si="0"/>
        <v>56</v>
      </c>
      <c r="B59" s="140">
        <v>268</v>
      </c>
      <c r="C59" s="27" t="s">
        <v>108</v>
      </c>
      <c r="D59" s="1" t="s">
        <v>127</v>
      </c>
      <c r="E59" s="2">
        <v>74</v>
      </c>
      <c r="F59" s="2">
        <v>11</v>
      </c>
      <c r="G59" s="2"/>
    </row>
    <row r="60" spans="1:7" x14ac:dyDescent="0.25">
      <c r="A60" s="130">
        <f t="shared" si="0"/>
        <v>57</v>
      </c>
      <c r="B60" s="91">
        <v>46</v>
      </c>
      <c r="C60" s="27" t="s">
        <v>108</v>
      </c>
      <c r="D60" s="1" t="s">
        <v>1104</v>
      </c>
      <c r="E60" s="2">
        <v>73</v>
      </c>
      <c r="F60" s="2">
        <v>10</v>
      </c>
      <c r="G60" s="2"/>
    </row>
    <row r="61" spans="1:7" x14ac:dyDescent="0.25">
      <c r="A61" s="130">
        <f t="shared" si="0"/>
        <v>58</v>
      </c>
      <c r="B61" s="94">
        <v>49</v>
      </c>
      <c r="C61" s="27" t="s">
        <v>223</v>
      </c>
      <c r="D61" s="1" t="s">
        <v>303</v>
      </c>
      <c r="E61" s="2">
        <v>73</v>
      </c>
      <c r="F61" s="2">
        <v>10</v>
      </c>
      <c r="G61" s="2"/>
    </row>
    <row r="62" spans="1:7" x14ac:dyDescent="0.25">
      <c r="A62" s="130">
        <f t="shared" si="0"/>
        <v>59</v>
      </c>
      <c r="B62" s="91">
        <v>29</v>
      </c>
      <c r="C62" s="27" t="s">
        <v>422</v>
      </c>
      <c r="D62" s="1" t="s">
        <v>427</v>
      </c>
      <c r="E62" s="2">
        <v>69</v>
      </c>
      <c r="F62" s="2">
        <v>6</v>
      </c>
      <c r="G62" s="2"/>
    </row>
    <row r="63" spans="1:7" ht="15.75" thickBot="1" x14ac:dyDescent="0.3">
      <c r="A63" s="130">
        <f t="shared" si="0"/>
        <v>60</v>
      </c>
      <c r="B63" s="95">
        <v>80</v>
      </c>
      <c r="C63" s="93" t="s">
        <v>1024</v>
      </c>
      <c r="D63" s="80" t="s">
        <v>1025</v>
      </c>
      <c r="E63" s="81">
        <v>67</v>
      </c>
      <c r="F63" s="81">
        <v>4</v>
      </c>
      <c r="G63" s="81"/>
    </row>
    <row r="64" spans="1:7" x14ac:dyDescent="0.25">
      <c r="A64" s="130">
        <f t="shared" si="0"/>
        <v>61</v>
      </c>
      <c r="B64" s="90">
        <v>136</v>
      </c>
      <c r="C64" s="142" t="s">
        <v>559</v>
      </c>
      <c r="D64" s="83" t="s">
        <v>569</v>
      </c>
      <c r="E64" s="74">
        <v>65</v>
      </c>
      <c r="F64" s="74">
        <v>5</v>
      </c>
      <c r="G64" s="74"/>
    </row>
    <row r="65" spans="1:7" x14ac:dyDescent="0.25">
      <c r="A65" s="130">
        <f t="shared" si="0"/>
        <v>62</v>
      </c>
      <c r="B65" s="91">
        <v>31</v>
      </c>
      <c r="C65" s="27" t="s">
        <v>422</v>
      </c>
      <c r="D65" s="1" t="s">
        <v>429</v>
      </c>
      <c r="E65" s="2">
        <v>64</v>
      </c>
      <c r="F65" s="2">
        <v>1</v>
      </c>
      <c r="G65" s="2"/>
    </row>
    <row r="66" spans="1:7" x14ac:dyDescent="0.25">
      <c r="A66" s="130">
        <f t="shared" si="0"/>
        <v>63</v>
      </c>
      <c r="B66" s="94">
        <v>54</v>
      </c>
      <c r="C66" s="27" t="s">
        <v>223</v>
      </c>
      <c r="D66" s="1" t="s">
        <v>308</v>
      </c>
      <c r="E66" s="2">
        <v>63</v>
      </c>
      <c r="F66" s="2"/>
      <c r="G66" s="2"/>
    </row>
    <row r="67" spans="1:7" x14ac:dyDescent="0.25">
      <c r="A67" s="130">
        <f t="shared" si="0"/>
        <v>64</v>
      </c>
      <c r="B67" s="94">
        <v>57</v>
      </c>
      <c r="C67" s="27" t="s">
        <v>223</v>
      </c>
      <c r="D67" s="1" t="s">
        <v>268</v>
      </c>
      <c r="E67" s="2">
        <v>63</v>
      </c>
      <c r="F67" s="2"/>
      <c r="G67" s="2"/>
    </row>
    <row r="68" spans="1:7" x14ac:dyDescent="0.25">
      <c r="A68" s="130">
        <f t="shared" si="0"/>
        <v>65</v>
      </c>
      <c r="B68" s="94">
        <v>61</v>
      </c>
      <c r="C68" s="27" t="s">
        <v>358</v>
      </c>
      <c r="D68" s="1" t="s">
        <v>362</v>
      </c>
      <c r="E68" s="2">
        <v>63</v>
      </c>
      <c r="F68" s="2"/>
      <c r="G68" s="2"/>
    </row>
    <row r="69" spans="1:7" x14ac:dyDescent="0.25">
      <c r="A69" s="130">
        <f t="shared" si="0"/>
        <v>66</v>
      </c>
      <c r="B69" s="91">
        <v>28</v>
      </c>
      <c r="C69" s="27" t="s">
        <v>422</v>
      </c>
      <c r="D69" s="1" t="s">
        <v>427</v>
      </c>
      <c r="E69" s="2">
        <v>63</v>
      </c>
      <c r="F69" s="2"/>
      <c r="G69" s="2"/>
    </row>
    <row r="70" spans="1:7" x14ac:dyDescent="0.25">
      <c r="A70" s="130">
        <f t="shared" ref="A70:A133" si="1">A69+1</f>
        <v>67</v>
      </c>
      <c r="B70" s="140">
        <v>262</v>
      </c>
      <c r="C70" s="27" t="s">
        <v>800</v>
      </c>
      <c r="D70" s="1" t="s">
        <v>841</v>
      </c>
      <c r="E70" s="2">
        <v>63</v>
      </c>
      <c r="F70" s="2"/>
      <c r="G70" s="2"/>
    </row>
    <row r="71" spans="1:7" x14ac:dyDescent="0.25">
      <c r="A71" s="130">
        <f t="shared" si="1"/>
        <v>68</v>
      </c>
      <c r="B71" s="140">
        <v>79</v>
      </c>
      <c r="C71" s="27" t="s">
        <v>1030</v>
      </c>
      <c r="D71" s="1" t="s">
        <v>1031</v>
      </c>
      <c r="E71" s="2">
        <v>63</v>
      </c>
      <c r="F71" s="2"/>
      <c r="G71" s="2"/>
    </row>
    <row r="72" spans="1:7" x14ac:dyDescent="0.25">
      <c r="A72" s="130">
        <f t="shared" si="1"/>
        <v>69</v>
      </c>
      <c r="B72" s="91">
        <v>30</v>
      </c>
      <c r="C72" s="27" t="s">
        <v>422</v>
      </c>
      <c r="D72" s="1" t="s">
        <v>427</v>
      </c>
      <c r="E72" s="2">
        <v>61</v>
      </c>
      <c r="F72" s="2">
        <v>19</v>
      </c>
      <c r="G72" s="2"/>
    </row>
    <row r="73" spans="1:7" ht="15.75" thickBot="1" x14ac:dyDescent="0.3">
      <c r="A73" s="130">
        <f t="shared" si="1"/>
        <v>70</v>
      </c>
      <c r="B73" s="95">
        <v>115</v>
      </c>
      <c r="C73" s="93" t="s">
        <v>800</v>
      </c>
      <c r="D73" s="80" t="s">
        <v>804</v>
      </c>
      <c r="E73" s="81">
        <v>60</v>
      </c>
      <c r="F73" s="81">
        <v>18</v>
      </c>
      <c r="G73" s="81"/>
    </row>
    <row r="74" spans="1:7" x14ac:dyDescent="0.25">
      <c r="A74" s="130">
        <f t="shared" si="1"/>
        <v>71</v>
      </c>
      <c r="B74" s="32">
        <v>283</v>
      </c>
      <c r="C74" s="191" t="s">
        <v>1056</v>
      </c>
      <c r="D74" s="32" t="s">
        <v>1057</v>
      </c>
      <c r="E74" s="25">
        <v>60</v>
      </c>
      <c r="F74" s="25">
        <v>18</v>
      </c>
      <c r="G74" s="25"/>
    </row>
    <row r="75" spans="1:7" x14ac:dyDescent="0.25">
      <c r="A75" s="130">
        <f t="shared" si="1"/>
        <v>72</v>
      </c>
      <c r="B75" s="11">
        <v>141</v>
      </c>
      <c r="C75" s="27" t="s">
        <v>559</v>
      </c>
      <c r="D75" s="6" t="s">
        <v>576</v>
      </c>
      <c r="E75" s="2">
        <v>58</v>
      </c>
      <c r="F75" s="2">
        <v>16</v>
      </c>
      <c r="G75" s="2"/>
    </row>
    <row r="76" spans="1:7" x14ac:dyDescent="0.25">
      <c r="A76" s="130">
        <f t="shared" si="1"/>
        <v>73</v>
      </c>
      <c r="B76" s="11">
        <v>45</v>
      </c>
      <c r="C76" s="27" t="s">
        <v>108</v>
      </c>
      <c r="D76" s="1" t="s">
        <v>109</v>
      </c>
      <c r="E76" s="2">
        <v>57</v>
      </c>
      <c r="F76" s="2">
        <v>15</v>
      </c>
      <c r="G76" s="2"/>
    </row>
    <row r="77" spans="1:7" x14ac:dyDescent="0.25">
      <c r="A77" s="130">
        <f t="shared" si="1"/>
        <v>74</v>
      </c>
      <c r="B77" s="28">
        <v>129</v>
      </c>
      <c r="C77" s="27" t="s">
        <v>892</v>
      </c>
      <c r="D77" s="1" t="s">
        <v>894</v>
      </c>
      <c r="E77" s="2">
        <v>57</v>
      </c>
      <c r="F77" s="2">
        <v>15</v>
      </c>
      <c r="G77" s="2"/>
    </row>
    <row r="78" spans="1:7" x14ac:dyDescent="0.25">
      <c r="A78" s="130">
        <f t="shared" si="1"/>
        <v>75</v>
      </c>
      <c r="B78" s="11">
        <v>27</v>
      </c>
      <c r="C78" s="27" t="s">
        <v>422</v>
      </c>
      <c r="D78" s="1" t="s">
        <v>426</v>
      </c>
      <c r="E78" s="2">
        <v>56</v>
      </c>
      <c r="F78" s="2">
        <v>14</v>
      </c>
      <c r="G78" s="2"/>
    </row>
    <row r="79" spans="1:7" x14ac:dyDescent="0.25">
      <c r="A79" s="130">
        <f t="shared" si="1"/>
        <v>76</v>
      </c>
      <c r="B79" s="11">
        <v>57</v>
      </c>
      <c r="C79" s="27" t="s">
        <v>525</v>
      </c>
      <c r="D79" s="1" t="s">
        <v>527</v>
      </c>
      <c r="E79" s="2">
        <v>56</v>
      </c>
      <c r="F79" s="2">
        <v>14</v>
      </c>
      <c r="G79" s="2"/>
    </row>
    <row r="80" spans="1:7" x14ac:dyDescent="0.25">
      <c r="A80" s="130">
        <f t="shared" si="1"/>
        <v>77</v>
      </c>
      <c r="B80" s="11">
        <v>116</v>
      </c>
      <c r="C80" s="27" t="s">
        <v>800</v>
      </c>
      <c r="D80" s="1" t="s">
        <v>806</v>
      </c>
      <c r="E80" s="2">
        <v>55</v>
      </c>
      <c r="F80" s="2">
        <v>13</v>
      </c>
      <c r="G80" s="2"/>
    </row>
    <row r="81" spans="1:7" x14ac:dyDescent="0.25">
      <c r="A81" s="130">
        <f t="shared" si="1"/>
        <v>78</v>
      </c>
      <c r="B81" s="11">
        <v>112</v>
      </c>
      <c r="C81" s="27" t="s">
        <v>407</v>
      </c>
      <c r="D81" s="1" t="s">
        <v>414</v>
      </c>
      <c r="E81" s="2">
        <v>54</v>
      </c>
      <c r="F81" s="2">
        <v>12</v>
      </c>
      <c r="G81" s="2"/>
    </row>
    <row r="82" spans="1:7" x14ac:dyDescent="0.25">
      <c r="A82" s="130">
        <f t="shared" si="1"/>
        <v>79</v>
      </c>
      <c r="B82" s="11">
        <v>61</v>
      </c>
      <c r="C82" s="27" t="s">
        <v>533</v>
      </c>
      <c r="D82" s="1" t="s">
        <v>534</v>
      </c>
      <c r="E82" s="2">
        <v>54</v>
      </c>
      <c r="F82" s="2">
        <v>12</v>
      </c>
      <c r="G82" s="2"/>
    </row>
    <row r="83" spans="1:7" x14ac:dyDescent="0.25">
      <c r="A83" s="130">
        <f t="shared" si="1"/>
        <v>80</v>
      </c>
      <c r="B83" s="11">
        <v>121</v>
      </c>
      <c r="C83" s="27" t="s">
        <v>800</v>
      </c>
      <c r="D83" s="1" t="s">
        <v>816</v>
      </c>
      <c r="E83" s="2">
        <v>54</v>
      </c>
      <c r="F83" s="2">
        <v>12</v>
      </c>
      <c r="G83" s="2"/>
    </row>
    <row r="84" spans="1:7" x14ac:dyDescent="0.25">
      <c r="A84" s="130">
        <f t="shared" si="1"/>
        <v>81</v>
      </c>
      <c r="B84" s="11">
        <v>76</v>
      </c>
      <c r="C84" s="27" t="s">
        <v>868</v>
      </c>
      <c r="D84" s="1" t="s">
        <v>869</v>
      </c>
      <c r="E84" s="2">
        <v>52</v>
      </c>
      <c r="F84" s="2">
        <v>10</v>
      </c>
      <c r="G84" s="2"/>
    </row>
    <row r="85" spans="1:7" x14ac:dyDescent="0.25">
      <c r="A85" s="130">
        <f t="shared" si="1"/>
        <v>82</v>
      </c>
      <c r="B85" s="12" t="s">
        <v>792</v>
      </c>
      <c r="C85" s="27" t="s">
        <v>786</v>
      </c>
      <c r="D85" s="1" t="s">
        <v>793</v>
      </c>
      <c r="E85" s="2">
        <v>51</v>
      </c>
      <c r="F85" s="2">
        <v>9</v>
      </c>
      <c r="G85" s="2"/>
    </row>
    <row r="86" spans="1:7" x14ac:dyDescent="0.25">
      <c r="A86" s="130">
        <f t="shared" si="1"/>
        <v>83</v>
      </c>
      <c r="B86" s="12" t="s">
        <v>581</v>
      </c>
      <c r="C86" s="27" t="s">
        <v>559</v>
      </c>
      <c r="D86" s="1" t="s">
        <v>582</v>
      </c>
      <c r="E86" s="2">
        <v>49</v>
      </c>
      <c r="F86" s="2">
        <v>7</v>
      </c>
      <c r="G86" s="2"/>
    </row>
    <row r="87" spans="1:7" x14ac:dyDescent="0.25">
      <c r="A87" s="130">
        <f t="shared" si="1"/>
        <v>84</v>
      </c>
      <c r="B87" s="12">
        <v>206</v>
      </c>
      <c r="C87" s="27" t="s">
        <v>108</v>
      </c>
      <c r="D87" s="1" t="s">
        <v>123</v>
      </c>
      <c r="E87" s="2">
        <v>48</v>
      </c>
      <c r="F87" s="2">
        <v>6</v>
      </c>
      <c r="G87" s="2"/>
    </row>
    <row r="88" spans="1:7" x14ac:dyDescent="0.25">
      <c r="A88" s="130">
        <f t="shared" si="1"/>
        <v>85</v>
      </c>
      <c r="B88" s="12">
        <v>199</v>
      </c>
      <c r="C88" s="27" t="s">
        <v>351</v>
      </c>
      <c r="D88" s="1" t="s">
        <v>352</v>
      </c>
      <c r="E88" s="2">
        <v>47</v>
      </c>
      <c r="F88" s="2">
        <v>5</v>
      </c>
      <c r="G88" s="2"/>
    </row>
    <row r="89" spans="1:7" x14ac:dyDescent="0.25">
      <c r="A89" s="130">
        <f t="shared" si="1"/>
        <v>86</v>
      </c>
      <c r="B89" s="11">
        <v>24</v>
      </c>
      <c r="C89" s="27" t="s">
        <v>486</v>
      </c>
      <c r="D89" s="1" t="s">
        <v>487</v>
      </c>
      <c r="E89" s="2">
        <v>46</v>
      </c>
      <c r="F89" s="2">
        <v>4</v>
      </c>
      <c r="G89" s="2"/>
    </row>
    <row r="90" spans="1:7" x14ac:dyDescent="0.25">
      <c r="A90" s="130">
        <f t="shared" si="1"/>
        <v>87</v>
      </c>
      <c r="B90" s="12">
        <v>265</v>
      </c>
      <c r="C90" s="27" t="s">
        <v>606</v>
      </c>
      <c r="D90" s="1" t="s">
        <v>1105</v>
      </c>
      <c r="E90" s="2">
        <v>45</v>
      </c>
      <c r="F90" s="2">
        <v>3</v>
      </c>
      <c r="G90" s="2"/>
    </row>
    <row r="91" spans="1:7" x14ac:dyDescent="0.25">
      <c r="A91" s="130">
        <f t="shared" si="1"/>
        <v>88</v>
      </c>
      <c r="B91" s="11">
        <v>49</v>
      </c>
      <c r="C91" s="27" t="s">
        <v>108</v>
      </c>
      <c r="D91" s="1" t="s">
        <v>113</v>
      </c>
      <c r="E91" s="2">
        <v>44</v>
      </c>
      <c r="F91" s="2">
        <v>2</v>
      </c>
      <c r="G91" s="2"/>
    </row>
    <row r="92" spans="1:7" x14ac:dyDescent="0.25">
      <c r="A92" s="130">
        <f t="shared" si="1"/>
        <v>89</v>
      </c>
      <c r="B92" s="12">
        <v>196</v>
      </c>
      <c r="C92" s="27" t="s">
        <v>223</v>
      </c>
      <c r="D92" s="1" t="s">
        <v>253</v>
      </c>
      <c r="E92" s="2">
        <v>44</v>
      </c>
      <c r="F92" s="2">
        <v>2</v>
      </c>
      <c r="G92" s="2"/>
    </row>
    <row r="93" spans="1:7" x14ac:dyDescent="0.25">
      <c r="A93" s="130">
        <f t="shared" si="1"/>
        <v>90</v>
      </c>
      <c r="B93" s="11">
        <v>103</v>
      </c>
      <c r="C93" s="27" t="s">
        <v>351</v>
      </c>
      <c r="D93" s="1" t="s">
        <v>352</v>
      </c>
      <c r="E93" s="2">
        <v>44</v>
      </c>
      <c r="F93" s="2">
        <v>2</v>
      </c>
      <c r="G93" s="2"/>
    </row>
    <row r="94" spans="1:7" x14ac:dyDescent="0.25">
      <c r="A94" s="130">
        <f t="shared" si="1"/>
        <v>91</v>
      </c>
      <c r="B94" s="11">
        <v>37</v>
      </c>
      <c r="C94" s="27" t="s">
        <v>773</v>
      </c>
      <c r="D94" s="1" t="s">
        <v>774</v>
      </c>
      <c r="E94" s="2">
        <v>44</v>
      </c>
      <c r="F94" s="2">
        <v>2</v>
      </c>
      <c r="G94" s="2"/>
    </row>
    <row r="95" spans="1:7" x14ac:dyDescent="0.25">
      <c r="A95" s="130">
        <f t="shared" si="1"/>
        <v>92</v>
      </c>
      <c r="B95" s="11">
        <v>124</v>
      </c>
      <c r="C95" s="27" t="s">
        <v>800</v>
      </c>
      <c r="D95" s="1" t="s">
        <v>819</v>
      </c>
      <c r="E95" s="2">
        <v>44</v>
      </c>
      <c r="F95" s="2">
        <v>2</v>
      </c>
      <c r="G95" s="2"/>
    </row>
    <row r="96" spans="1:7" x14ac:dyDescent="0.25">
      <c r="A96" s="130">
        <f t="shared" si="1"/>
        <v>93</v>
      </c>
      <c r="B96" s="12">
        <v>168</v>
      </c>
      <c r="C96" s="27" t="s">
        <v>223</v>
      </c>
      <c r="D96" s="1" t="s">
        <v>271</v>
      </c>
      <c r="E96" s="2">
        <v>43</v>
      </c>
      <c r="F96" s="2">
        <v>1</v>
      </c>
      <c r="G96" s="2"/>
    </row>
    <row r="97" spans="1:7" x14ac:dyDescent="0.25">
      <c r="A97" s="130">
        <f t="shared" si="1"/>
        <v>94</v>
      </c>
      <c r="B97" s="11">
        <v>26</v>
      </c>
      <c r="C97" s="27" t="s">
        <v>422</v>
      </c>
      <c r="D97" s="1" t="s">
        <v>423</v>
      </c>
      <c r="E97" s="2">
        <v>43</v>
      </c>
      <c r="F97" s="2">
        <v>1</v>
      </c>
      <c r="G97" s="2"/>
    </row>
    <row r="98" spans="1:7" x14ac:dyDescent="0.25">
      <c r="A98" s="130">
        <f t="shared" si="1"/>
        <v>95</v>
      </c>
      <c r="B98" s="11">
        <v>94</v>
      </c>
      <c r="C98" s="27" t="s">
        <v>967</v>
      </c>
      <c r="D98" s="1" t="s">
        <v>968</v>
      </c>
      <c r="E98" s="2">
        <v>43</v>
      </c>
      <c r="F98" s="2">
        <v>1</v>
      </c>
      <c r="G98" s="2"/>
    </row>
    <row r="99" spans="1:7" x14ac:dyDescent="0.25">
      <c r="A99" s="130">
        <f t="shared" si="1"/>
        <v>96</v>
      </c>
      <c r="B99" s="12">
        <v>82</v>
      </c>
      <c r="C99" s="27" t="s">
        <v>161</v>
      </c>
      <c r="D99" s="1" t="s">
        <v>162</v>
      </c>
      <c r="E99" s="2">
        <v>42</v>
      </c>
      <c r="F99" s="2"/>
      <c r="G99" s="2"/>
    </row>
    <row r="100" spans="1:7" x14ac:dyDescent="0.25">
      <c r="A100" s="130">
        <f t="shared" si="1"/>
        <v>97</v>
      </c>
      <c r="B100" s="28">
        <v>58</v>
      </c>
      <c r="C100" s="27" t="s">
        <v>223</v>
      </c>
      <c r="D100" s="1" t="s">
        <v>310</v>
      </c>
      <c r="E100" s="2">
        <v>42</v>
      </c>
      <c r="F100" s="2"/>
      <c r="G100" s="2"/>
    </row>
    <row r="101" spans="1:7" x14ac:dyDescent="0.25">
      <c r="A101" s="130">
        <f t="shared" si="1"/>
        <v>98</v>
      </c>
      <c r="B101" s="28">
        <v>62</v>
      </c>
      <c r="C101" s="27" t="s">
        <v>358</v>
      </c>
      <c r="D101" s="1" t="s">
        <v>363</v>
      </c>
      <c r="E101" s="2">
        <v>42</v>
      </c>
      <c r="F101" s="2"/>
      <c r="G101" s="2"/>
    </row>
    <row r="102" spans="1:7" x14ac:dyDescent="0.25">
      <c r="A102" s="130">
        <f t="shared" si="1"/>
        <v>99</v>
      </c>
      <c r="B102" s="11">
        <v>64</v>
      </c>
      <c r="C102" s="27" t="s">
        <v>548</v>
      </c>
      <c r="D102" s="1" t="s">
        <v>549</v>
      </c>
      <c r="E102" s="2">
        <v>42</v>
      </c>
      <c r="F102" s="2"/>
      <c r="G102" s="2"/>
    </row>
    <row r="103" spans="1:7" x14ac:dyDescent="0.25">
      <c r="A103" s="130">
        <f t="shared" si="1"/>
        <v>100</v>
      </c>
      <c r="B103" s="11">
        <v>142</v>
      </c>
      <c r="C103" s="27" t="s">
        <v>559</v>
      </c>
      <c r="D103" s="1" t="s">
        <v>577</v>
      </c>
      <c r="E103" s="2">
        <v>42</v>
      </c>
      <c r="F103" s="2"/>
      <c r="G103" s="2"/>
    </row>
    <row r="104" spans="1:7" x14ac:dyDescent="0.25">
      <c r="A104" s="130">
        <f t="shared" si="1"/>
        <v>101</v>
      </c>
      <c r="B104" s="11">
        <v>23</v>
      </c>
      <c r="C104" s="27" t="s">
        <v>862</v>
      </c>
      <c r="D104" s="1" t="s">
        <v>167</v>
      </c>
      <c r="E104" s="2">
        <v>42</v>
      </c>
      <c r="F104" s="2"/>
      <c r="G104" s="2"/>
    </row>
    <row r="105" spans="1:7" x14ac:dyDescent="0.25">
      <c r="A105" s="130">
        <f t="shared" si="1"/>
        <v>102</v>
      </c>
      <c r="B105" s="14">
        <v>277</v>
      </c>
      <c r="C105" s="190" t="s">
        <v>1058</v>
      </c>
      <c r="D105" s="14" t="s">
        <v>1061</v>
      </c>
      <c r="E105" s="16">
        <v>42</v>
      </c>
      <c r="F105" s="16"/>
      <c r="G105" s="16"/>
    </row>
    <row r="106" spans="1:7" x14ac:dyDescent="0.25">
      <c r="A106" s="130">
        <f t="shared" si="1"/>
        <v>103</v>
      </c>
      <c r="B106" s="14">
        <v>275</v>
      </c>
      <c r="C106" s="190" t="s">
        <v>1058</v>
      </c>
      <c r="D106" s="14" t="s">
        <v>1059</v>
      </c>
      <c r="E106" s="16">
        <v>40</v>
      </c>
      <c r="F106" s="16">
        <v>19</v>
      </c>
      <c r="G106" s="16"/>
    </row>
    <row r="107" spans="1:7" x14ac:dyDescent="0.25">
      <c r="A107" s="130">
        <f t="shared" si="1"/>
        <v>104</v>
      </c>
      <c r="B107" s="14">
        <v>279</v>
      </c>
      <c r="C107" s="190" t="s">
        <v>1058</v>
      </c>
      <c r="D107" s="14" t="s">
        <v>760</v>
      </c>
      <c r="E107" s="16">
        <v>40</v>
      </c>
      <c r="F107" s="16">
        <v>19</v>
      </c>
      <c r="G107" s="16"/>
    </row>
    <row r="108" spans="1:7" x14ac:dyDescent="0.25">
      <c r="A108" s="130">
        <f t="shared" si="1"/>
        <v>105</v>
      </c>
      <c r="B108" s="12">
        <v>180</v>
      </c>
      <c r="C108" s="27" t="s">
        <v>223</v>
      </c>
      <c r="D108" s="1" t="s">
        <v>252</v>
      </c>
      <c r="E108" s="2">
        <v>39</v>
      </c>
      <c r="F108" s="2">
        <v>18</v>
      </c>
      <c r="G108" s="2"/>
    </row>
    <row r="109" spans="1:7" x14ac:dyDescent="0.25">
      <c r="A109" s="130">
        <f t="shared" si="1"/>
        <v>106</v>
      </c>
      <c r="B109" s="12">
        <v>255</v>
      </c>
      <c r="C109" s="27" t="s">
        <v>800</v>
      </c>
      <c r="D109" s="1" t="s">
        <v>835</v>
      </c>
      <c r="E109" s="2">
        <v>39</v>
      </c>
      <c r="F109" s="2">
        <v>8</v>
      </c>
      <c r="G109" s="2"/>
    </row>
    <row r="110" spans="1:7" x14ac:dyDescent="0.25">
      <c r="A110" s="130">
        <f t="shared" si="1"/>
        <v>107</v>
      </c>
      <c r="B110" s="12">
        <v>245</v>
      </c>
      <c r="C110" s="27" t="s">
        <v>897</v>
      </c>
      <c r="D110" s="1" t="s">
        <v>908</v>
      </c>
      <c r="E110" s="2">
        <v>39</v>
      </c>
      <c r="F110" s="2">
        <v>18</v>
      </c>
      <c r="G110" s="2"/>
    </row>
    <row r="111" spans="1:7" x14ac:dyDescent="0.25">
      <c r="A111" s="130">
        <f t="shared" si="1"/>
        <v>108</v>
      </c>
      <c r="B111" s="14">
        <v>281</v>
      </c>
      <c r="C111" s="190" t="s">
        <v>1047</v>
      </c>
      <c r="D111" s="14" t="s">
        <v>651</v>
      </c>
      <c r="E111" s="16">
        <v>37</v>
      </c>
      <c r="F111" s="16">
        <v>16</v>
      </c>
      <c r="G111" s="16"/>
    </row>
    <row r="112" spans="1:7" x14ac:dyDescent="0.25">
      <c r="A112" s="130">
        <f t="shared" si="1"/>
        <v>109</v>
      </c>
      <c r="B112" s="11">
        <v>51</v>
      </c>
      <c r="C112" s="27" t="s">
        <v>208</v>
      </c>
      <c r="D112" s="1" t="s">
        <v>209</v>
      </c>
      <c r="E112" s="2">
        <v>37</v>
      </c>
      <c r="F112" s="2">
        <v>16</v>
      </c>
      <c r="G112" s="2"/>
    </row>
    <row r="113" spans="1:7" x14ac:dyDescent="0.25">
      <c r="A113" s="130">
        <f t="shared" si="1"/>
        <v>110</v>
      </c>
      <c r="B113" s="11">
        <v>34</v>
      </c>
      <c r="C113" s="27" t="s">
        <v>368</v>
      </c>
      <c r="D113" s="1" t="s">
        <v>172</v>
      </c>
      <c r="E113" s="2">
        <v>37</v>
      </c>
      <c r="F113" s="2">
        <v>16</v>
      </c>
      <c r="G113" s="2"/>
    </row>
    <row r="114" spans="1:7" x14ac:dyDescent="0.25">
      <c r="A114" s="130">
        <f t="shared" si="1"/>
        <v>111</v>
      </c>
      <c r="B114" s="28">
        <v>52</v>
      </c>
      <c r="C114" s="27" t="s">
        <v>223</v>
      </c>
      <c r="D114" s="1" t="s">
        <v>305</v>
      </c>
      <c r="E114" s="2">
        <v>36</v>
      </c>
      <c r="F114" s="2">
        <v>15</v>
      </c>
      <c r="G114" s="2"/>
    </row>
    <row r="115" spans="1:7" x14ac:dyDescent="0.25">
      <c r="A115" s="130">
        <f t="shared" si="1"/>
        <v>112</v>
      </c>
      <c r="B115" s="28">
        <v>55</v>
      </c>
      <c r="C115" s="27" t="s">
        <v>223</v>
      </c>
      <c r="D115" s="1" t="s">
        <v>268</v>
      </c>
      <c r="E115" s="2">
        <v>36</v>
      </c>
      <c r="F115" s="2">
        <v>15</v>
      </c>
      <c r="G115" s="2"/>
    </row>
    <row r="116" spans="1:7" x14ac:dyDescent="0.25">
      <c r="A116" s="130">
        <f t="shared" si="1"/>
        <v>113</v>
      </c>
      <c r="B116" s="11">
        <v>105</v>
      </c>
      <c r="C116" s="27" t="s">
        <v>761</v>
      </c>
      <c r="D116" s="6" t="s">
        <v>762</v>
      </c>
      <c r="E116" s="2">
        <v>36</v>
      </c>
      <c r="F116" s="2">
        <v>15</v>
      </c>
      <c r="G116" s="2"/>
    </row>
    <row r="117" spans="1:7" x14ac:dyDescent="0.25">
      <c r="A117" s="130">
        <f t="shared" si="1"/>
        <v>114</v>
      </c>
      <c r="B117" s="11">
        <v>125</v>
      </c>
      <c r="C117" s="27" t="s">
        <v>800</v>
      </c>
      <c r="D117" s="1" t="s">
        <v>577</v>
      </c>
      <c r="E117" s="2">
        <v>36</v>
      </c>
      <c r="F117" s="2">
        <v>15</v>
      </c>
      <c r="G117" s="2"/>
    </row>
    <row r="118" spans="1:7" x14ac:dyDescent="0.25">
      <c r="A118" s="130">
        <f t="shared" si="1"/>
        <v>115</v>
      </c>
      <c r="B118" s="12">
        <v>227</v>
      </c>
      <c r="C118" s="27" t="s">
        <v>959</v>
      </c>
      <c r="D118" s="1" t="s">
        <v>960</v>
      </c>
      <c r="E118" s="2">
        <v>36</v>
      </c>
      <c r="F118" s="2">
        <v>15</v>
      </c>
      <c r="G118" s="2"/>
    </row>
    <row r="119" spans="1:7" x14ac:dyDescent="0.25">
      <c r="A119" s="130">
        <f t="shared" si="1"/>
        <v>116</v>
      </c>
      <c r="B119" s="14">
        <v>276</v>
      </c>
      <c r="C119" s="190" t="s">
        <v>1058</v>
      </c>
      <c r="D119" s="14" t="s">
        <v>1060</v>
      </c>
      <c r="E119" s="16">
        <v>36</v>
      </c>
      <c r="F119" s="16">
        <v>15</v>
      </c>
      <c r="G119" s="16"/>
    </row>
    <row r="120" spans="1:7" x14ac:dyDescent="0.25">
      <c r="A120" s="130">
        <f t="shared" si="1"/>
        <v>117</v>
      </c>
      <c r="B120" s="12">
        <v>192</v>
      </c>
      <c r="C120" s="27" t="s">
        <v>223</v>
      </c>
      <c r="D120" s="1" t="s">
        <v>296</v>
      </c>
      <c r="E120" s="2">
        <v>35</v>
      </c>
      <c r="F120" s="2">
        <v>14</v>
      </c>
      <c r="G120" s="2"/>
    </row>
    <row r="121" spans="1:7" x14ac:dyDescent="0.25">
      <c r="A121" s="130">
        <f t="shared" si="1"/>
        <v>118</v>
      </c>
      <c r="B121" s="11">
        <v>109</v>
      </c>
      <c r="C121" s="27" t="s">
        <v>875</v>
      </c>
      <c r="D121" s="1" t="s">
        <v>1106</v>
      </c>
      <c r="E121" s="2">
        <v>35</v>
      </c>
      <c r="F121" s="2">
        <v>14</v>
      </c>
      <c r="G121" s="2"/>
    </row>
    <row r="122" spans="1:7" x14ac:dyDescent="0.25">
      <c r="A122" s="130">
        <f t="shared" si="1"/>
        <v>119</v>
      </c>
      <c r="B122" s="12">
        <v>181</v>
      </c>
      <c r="C122" s="27" t="s">
        <v>223</v>
      </c>
      <c r="D122" s="1" t="s">
        <v>283</v>
      </c>
      <c r="E122" s="2">
        <v>34</v>
      </c>
      <c r="F122" s="2">
        <v>13</v>
      </c>
      <c r="G122" s="2"/>
    </row>
    <row r="123" spans="1:7" x14ac:dyDescent="0.25">
      <c r="A123" s="130">
        <f t="shared" si="1"/>
        <v>120</v>
      </c>
      <c r="B123" s="12">
        <v>193</v>
      </c>
      <c r="C123" s="27" t="s">
        <v>223</v>
      </c>
      <c r="D123" s="1" t="s">
        <v>297</v>
      </c>
      <c r="E123" s="2">
        <v>34</v>
      </c>
      <c r="F123" s="2">
        <v>13</v>
      </c>
      <c r="G123" s="2"/>
    </row>
    <row r="124" spans="1:7" x14ac:dyDescent="0.25">
      <c r="A124" s="130">
        <f t="shared" si="1"/>
        <v>121</v>
      </c>
      <c r="B124" s="11">
        <v>32</v>
      </c>
      <c r="C124" s="27" t="s">
        <v>368</v>
      </c>
      <c r="D124" s="1" t="s">
        <v>369</v>
      </c>
      <c r="E124" s="2">
        <v>34</v>
      </c>
      <c r="F124" s="2">
        <v>13</v>
      </c>
      <c r="G124" s="2"/>
    </row>
    <row r="125" spans="1:7" x14ac:dyDescent="0.25">
      <c r="A125" s="130">
        <f t="shared" si="1"/>
        <v>122</v>
      </c>
      <c r="B125" s="11">
        <v>35</v>
      </c>
      <c r="C125" s="27" t="s">
        <v>368</v>
      </c>
      <c r="D125" s="1" t="s">
        <v>371</v>
      </c>
      <c r="E125" s="2">
        <v>34</v>
      </c>
      <c r="F125" s="2">
        <v>13</v>
      </c>
      <c r="G125" s="2"/>
    </row>
    <row r="126" spans="1:7" x14ac:dyDescent="0.25">
      <c r="A126" s="130">
        <f t="shared" si="1"/>
        <v>123</v>
      </c>
      <c r="B126" s="28">
        <v>37</v>
      </c>
      <c r="C126" s="27" t="s">
        <v>173</v>
      </c>
      <c r="D126" s="1" t="s">
        <v>178</v>
      </c>
      <c r="E126" s="2">
        <v>33</v>
      </c>
      <c r="F126" s="2">
        <v>12</v>
      </c>
      <c r="G126" s="2"/>
    </row>
    <row r="127" spans="1:7" x14ac:dyDescent="0.25">
      <c r="A127" s="130">
        <f t="shared" si="1"/>
        <v>124</v>
      </c>
      <c r="B127" s="11">
        <v>123</v>
      </c>
      <c r="C127" s="27" t="s">
        <v>800</v>
      </c>
      <c r="D127" s="1" t="s">
        <v>818</v>
      </c>
      <c r="E127" s="2">
        <v>33</v>
      </c>
      <c r="F127" s="2">
        <v>12</v>
      </c>
      <c r="G127" s="2"/>
    </row>
    <row r="128" spans="1:7" x14ac:dyDescent="0.25">
      <c r="A128" s="130">
        <f t="shared" si="1"/>
        <v>125</v>
      </c>
      <c r="B128" s="28">
        <v>139</v>
      </c>
      <c r="C128" s="27" t="s">
        <v>988</v>
      </c>
      <c r="D128" s="1" t="s">
        <v>989</v>
      </c>
      <c r="E128" s="2">
        <v>33</v>
      </c>
      <c r="F128" s="2">
        <v>1</v>
      </c>
      <c r="G128" s="2">
        <v>6</v>
      </c>
    </row>
    <row r="129" spans="1:7" x14ac:dyDescent="0.25">
      <c r="A129" s="130">
        <f t="shared" si="1"/>
        <v>126</v>
      </c>
      <c r="B129" s="12">
        <v>202</v>
      </c>
      <c r="C129" s="27" t="s">
        <v>108</v>
      </c>
      <c r="D129" s="1" t="s">
        <v>119</v>
      </c>
      <c r="E129" s="2">
        <v>32</v>
      </c>
      <c r="F129" s="2">
        <v>11</v>
      </c>
      <c r="G129" s="2"/>
    </row>
    <row r="130" spans="1:7" x14ac:dyDescent="0.25">
      <c r="A130" s="130">
        <f t="shared" si="1"/>
        <v>127</v>
      </c>
      <c r="B130" s="11">
        <v>3</v>
      </c>
      <c r="C130" s="27" t="s">
        <v>148</v>
      </c>
      <c r="D130" s="1" t="s">
        <v>149</v>
      </c>
      <c r="E130" s="2">
        <v>32</v>
      </c>
      <c r="F130" s="2">
        <v>11</v>
      </c>
      <c r="G130" s="2"/>
    </row>
    <row r="131" spans="1:7" x14ac:dyDescent="0.25">
      <c r="A131" s="130">
        <f t="shared" si="1"/>
        <v>128</v>
      </c>
      <c r="B131" s="12">
        <v>174</v>
      </c>
      <c r="C131" s="27" t="s">
        <v>223</v>
      </c>
      <c r="D131" s="1" t="s">
        <v>277</v>
      </c>
      <c r="E131" s="2">
        <v>32</v>
      </c>
      <c r="F131" s="2">
        <v>11</v>
      </c>
      <c r="G131" s="2"/>
    </row>
    <row r="132" spans="1:7" x14ac:dyDescent="0.25">
      <c r="A132" s="130">
        <f t="shared" si="1"/>
        <v>129</v>
      </c>
      <c r="B132" s="12">
        <v>198</v>
      </c>
      <c r="C132" s="27" t="s">
        <v>223</v>
      </c>
      <c r="D132" s="1" t="s">
        <v>301</v>
      </c>
      <c r="E132" s="2">
        <v>32</v>
      </c>
      <c r="F132" s="2">
        <v>11</v>
      </c>
      <c r="G132" s="2"/>
    </row>
    <row r="133" spans="1:7" x14ac:dyDescent="0.25">
      <c r="A133" s="130">
        <f t="shared" si="1"/>
        <v>130</v>
      </c>
      <c r="B133" s="12">
        <v>200</v>
      </c>
      <c r="C133" s="27" t="s">
        <v>351</v>
      </c>
      <c r="D133" s="1" t="s">
        <v>356</v>
      </c>
      <c r="E133" s="2">
        <v>32</v>
      </c>
      <c r="F133" s="2">
        <v>11</v>
      </c>
      <c r="G133" s="2"/>
    </row>
    <row r="134" spans="1:7" x14ac:dyDescent="0.25">
      <c r="A134" s="130">
        <f t="shared" ref="A134:A197" si="2">A133+1</f>
        <v>131</v>
      </c>
      <c r="B134" s="12">
        <v>266</v>
      </c>
      <c r="C134" s="27" t="s">
        <v>938</v>
      </c>
      <c r="D134" s="1" t="s">
        <v>939</v>
      </c>
      <c r="E134" s="2">
        <v>32</v>
      </c>
      <c r="F134" s="2">
        <v>11</v>
      </c>
      <c r="G134" s="2"/>
    </row>
    <row r="135" spans="1:7" x14ac:dyDescent="0.25">
      <c r="A135" s="130">
        <f t="shared" si="2"/>
        <v>132</v>
      </c>
      <c r="B135" s="12">
        <v>2</v>
      </c>
      <c r="C135" s="27" t="s">
        <v>108</v>
      </c>
      <c r="D135" s="1" t="s">
        <v>117</v>
      </c>
      <c r="E135" s="2">
        <v>31</v>
      </c>
      <c r="F135" s="2">
        <v>10</v>
      </c>
      <c r="G135" s="2"/>
    </row>
    <row r="136" spans="1:7" x14ac:dyDescent="0.25">
      <c r="A136" s="130">
        <f t="shared" si="2"/>
        <v>133</v>
      </c>
      <c r="B136" s="12">
        <v>205</v>
      </c>
      <c r="C136" s="27" t="s">
        <v>108</v>
      </c>
      <c r="D136" s="1" t="s">
        <v>122</v>
      </c>
      <c r="E136" s="2">
        <v>31</v>
      </c>
      <c r="F136" s="2">
        <v>10</v>
      </c>
      <c r="G136" s="2"/>
    </row>
    <row r="137" spans="1:7" x14ac:dyDescent="0.25">
      <c r="A137" s="130">
        <f t="shared" si="2"/>
        <v>134</v>
      </c>
      <c r="B137" s="12">
        <v>158</v>
      </c>
      <c r="C137" s="27" t="s">
        <v>223</v>
      </c>
      <c r="D137" s="1" t="s">
        <v>261</v>
      </c>
      <c r="E137" s="2">
        <v>31</v>
      </c>
      <c r="F137" s="2">
        <v>10</v>
      </c>
      <c r="G137" s="2"/>
    </row>
    <row r="138" spans="1:7" x14ac:dyDescent="0.25">
      <c r="A138" s="130">
        <f t="shared" si="2"/>
        <v>135</v>
      </c>
      <c r="B138" s="12">
        <v>166</v>
      </c>
      <c r="C138" s="27" t="s">
        <v>223</v>
      </c>
      <c r="D138" s="1" t="s">
        <v>269</v>
      </c>
      <c r="E138" s="2">
        <v>31</v>
      </c>
      <c r="F138" s="2">
        <v>10</v>
      </c>
      <c r="G138" s="2"/>
    </row>
    <row r="139" spans="1:7" x14ac:dyDescent="0.25">
      <c r="A139" s="130">
        <f t="shared" si="2"/>
        <v>136</v>
      </c>
      <c r="B139" s="12">
        <v>185</v>
      </c>
      <c r="C139" s="27" t="s">
        <v>223</v>
      </c>
      <c r="D139" s="1" t="s">
        <v>288</v>
      </c>
      <c r="E139" s="2">
        <v>31</v>
      </c>
      <c r="F139" s="2">
        <v>10</v>
      </c>
      <c r="G139" s="2"/>
    </row>
    <row r="140" spans="1:7" x14ac:dyDescent="0.25">
      <c r="A140" s="130">
        <f t="shared" si="2"/>
        <v>137</v>
      </c>
      <c r="B140" s="12">
        <v>194</v>
      </c>
      <c r="C140" s="27" t="s">
        <v>223</v>
      </c>
      <c r="D140" s="1" t="s">
        <v>298</v>
      </c>
      <c r="E140" s="2">
        <v>31</v>
      </c>
      <c r="F140" s="2">
        <v>10</v>
      </c>
      <c r="G140" s="2"/>
    </row>
    <row r="141" spans="1:7" x14ac:dyDescent="0.25">
      <c r="A141" s="130">
        <f t="shared" si="2"/>
        <v>138</v>
      </c>
      <c r="B141" s="11">
        <v>33</v>
      </c>
      <c r="C141" s="27" t="s">
        <v>368</v>
      </c>
      <c r="D141" s="1" t="s">
        <v>370</v>
      </c>
      <c r="E141" s="2">
        <v>31</v>
      </c>
      <c r="F141" s="2">
        <v>10</v>
      </c>
      <c r="G141" s="2"/>
    </row>
    <row r="142" spans="1:7" x14ac:dyDescent="0.25">
      <c r="A142" s="130">
        <f t="shared" si="2"/>
        <v>139</v>
      </c>
      <c r="B142" s="11">
        <v>69</v>
      </c>
      <c r="C142" s="27" t="s">
        <v>587</v>
      </c>
      <c r="D142" s="1" t="s">
        <v>589</v>
      </c>
      <c r="E142" s="2">
        <v>31</v>
      </c>
      <c r="F142" s="2">
        <v>10</v>
      </c>
      <c r="G142" s="2"/>
    </row>
    <row r="143" spans="1:7" x14ac:dyDescent="0.25">
      <c r="A143" s="130">
        <f t="shared" si="2"/>
        <v>140</v>
      </c>
      <c r="B143" s="28">
        <v>114</v>
      </c>
      <c r="C143" s="27" t="s">
        <v>744</v>
      </c>
      <c r="D143" s="1" t="s">
        <v>745</v>
      </c>
      <c r="E143" s="2">
        <v>31</v>
      </c>
      <c r="F143" s="2">
        <v>10</v>
      </c>
      <c r="G143" s="2"/>
    </row>
    <row r="144" spans="1:7" x14ac:dyDescent="0.25">
      <c r="A144" s="130">
        <f t="shared" si="2"/>
        <v>141</v>
      </c>
      <c r="B144" s="11">
        <v>108</v>
      </c>
      <c r="C144" s="27" t="s">
        <v>897</v>
      </c>
      <c r="D144" s="1" t="s">
        <v>898</v>
      </c>
      <c r="E144" s="2">
        <v>31</v>
      </c>
      <c r="F144" s="2">
        <v>10</v>
      </c>
      <c r="G144" s="2"/>
    </row>
    <row r="145" spans="1:7" x14ac:dyDescent="0.25">
      <c r="A145" s="130">
        <f t="shared" si="2"/>
        <v>142</v>
      </c>
      <c r="B145" s="11">
        <v>18</v>
      </c>
      <c r="C145" s="27" t="s">
        <v>986</v>
      </c>
      <c r="D145" s="1" t="s">
        <v>987</v>
      </c>
      <c r="E145" s="2">
        <v>31</v>
      </c>
      <c r="F145" s="2">
        <v>10</v>
      </c>
      <c r="G145" s="2"/>
    </row>
    <row r="146" spans="1:7" x14ac:dyDescent="0.25">
      <c r="A146" s="130">
        <f t="shared" si="2"/>
        <v>143</v>
      </c>
      <c r="B146" s="11">
        <v>48</v>
      </c>
      <c r="C146" s="27" t="s">
        <v>108</v>
      </c>
      <c r="D146" s="1" t="s">
        <v>112</v>
      </c>
      <c r="E146" s="2">
        <v>30</v>
      </c>
      <c r="F146" s="2">
        <v>9</v>
      </c>
      <c r="G146" s="2"/>
    </row>
    <row r="147" spans="1:7" x14ac:dyDescent="0.25">
      <c r="A147" s="130">
        <f t="shared" si="2"/>
        <v>144</v>
      </c>
      <c r="B147" s="28">
        <v>36</v>
      </c>
      <c r="C147" s="27" t="s">
        <v>173</v>
      </c>
      <c r="D147" s="1" t="s">
        <v>177</v>
      </c>
      <c r="E147" s="2">
        <v>30</v>
      </c>
      <c r="F147" s="2">
        <v>9</v>
      </c>
      <c r="G147" s="2"/>
    </row>
    <row r="148" spans="1:7" x14ac:dyDescent="0.25">
      <c r="A148" s="130">
        <f t="shared" si="2"/>
        <v>145</v>
      </c>
      <c r="B148" s="12" t="s">
        <v>248</v>
      </c>
      <c r="C148" s="27" t="s">
        <v>223</v>
      </c>
      <c r="D148" s="1" t="s">
        <v>249</v>
      </c>
      <c r="E148" s="2">
        <v>30</v>
      </c>
      <c r="F148" s="2">
        <v>9</v>
      </c>
      <c r="G148" s="2"/>
    </row>
    <row r="149" spans="1:7" x14ac:dyDescent="0.25">
      <c r="A149" s="130">
        <f t="shared" si="2"/>
        <v>146</v>
      </c>
      <c r="B149" s="12">
        <v>163</v>
      </c>
      <c r="C149" s="27" t="s">
        <v>223</v>
      </c>
      <c r="D149" s="1" t="s">
        <v>266</v>
      </c>
      <c r="E149" s="2">
        <v>30</v>
      </c>
      <c r="F149" s="2">
        <v>9</v>
      </c>
      <c r="G149" s="2"/>
    </row>
    <row r="150" spans="1:7" x14ac:dyDescent="0.25">
      <c r="A150" s="130">
        <f t="shared" si="2"/>
        <v>147</v>
      </c>
      <c r="B150" s="12">
        <v>164</v>
      </c>
      <c r="C150" s="27" t="s">
        <v>223</v>
      </c>
      <c r="D150" s="1" t="s">
        <v>267</v>
      </c>
      <c r="E150" s="2">
        <v>30</v>
      </c>
      <c r="F150" s="2">
        <v>9</v>
      </c>
      <c r="G150" s="2"/>
    </row>
    <row r="151" spans="1:7" x14ac:dyDescent="0.25">
      <c r="A151" s="130">
        <f t="shared" si="2"/>
        <v>148</v>
      </c>
      <c r="B151" s="28">
        <v>59</v>
      </c>
      <c r="C151" s="27" t="s">
        <v>358</v>
      </c>
      <c r="D151" s="1" t="s">
        <v>359</v>
      </c>
      <c r="E151" s="2">
        <v>30</v>
      </c>
      <c r="F151" s="2">
        <v>9</v>
      </c>
      <c r="G151" s="2"/>
    </row>
    <row r="152" spans="1:7" x14ac:dyDescent="0.25">
      <c r="A152" s="130">
        <f t="shared" si="2"/>
        <v>149</v>
      </c>
      <c r="B152" s="11">
        <v>122</v>
      </c>
      <c r="C152" s="27" t="s">
        <v>800</v>
      </c>
      <c r="D152" s="1" t="s">
        <v>817</v>
      </c>
      <c r="E152" s="2">
        <v>30</v>
      </c>
      <c r="F152" s="2">
        <v>9</v>
      </c>
      <c r="G152" s="2"/>
    </row>
    <row r="153" spans="1:7" x14ac:dyDescent="0.25">
      <c r="A153" s="130">
        <f t="shared" si="2"/>
        <v>150</v>
      </c>
      <c r="B153" s="12">
        <v>177</v>
      </c>
      <c r="C153" s="27" t="s">
        <v>223</v>
      </c>
      <c r="D153" s="1" t="s">
        <v>280</v>
      </c>
      <c r="E153" s="2">
        <v>29</v>
      </c>
      <c r="F153" s="2">
        <v>8</v>
      </c>
      <c r="G153" s="2"/>
    </row>
    <row r="154" spans="1:7" x14ac:dyDescent="0.25">
      <c r="A154" s="130">
        <f t="shared" si="2"/>
        <v>151</v>
      </c>
      <c r="B154" s="12">
        <v>253</v>
      </c>
      <c r="C154" s="27" t="s">
        <v>800</v>
      </c>
      <c r="D154" s="1" t="s">
        <v>833</v>
      </c>
      <c r="E154" s="2">
        <v>29</v>
      </c>
      <c r="F154" s="2">
        <v>8</v>
      </c>
      <c r="G154" s="2"/>
    </row>
    <row r="155" spans="1:7" x14ac:dyDescent="0.25">
      <c r="A155" s="130">
        <f t="shared" si="2"/>
        <v>152</v>
      </c>
      <c r="B155" s="12">
        <v>142</v>
      </c>
      <c r="C155" s="27" t="s">
        <v>206</v>
      </c>
      <c r="D155" s="1" t="s">
        <v>207</v>
      </c>
      <c r="E155" s="2">
        <v>28</v>
      </c>
      <c r="F155" s="2">
        <v>7</v>
      </c>
      <c r="G155" s="2"/>
    </row>
    <row r="156" spans="1:7" x14ac:dyDescent="0.25">
      <c r="A156" s="130">
        <f t="shared" si="2"/>
        <v>153</v>
      </c>
      <c r="B156" s="12">
        <v>107</v>
      </c>
      <c r="C156" s="27" t="s">
        <v>223</v>
      </c>
      <c r="D156" s="1" t="s">
        <v>239</v>
      </c>
      <c r="E156" s="2">
        <v>28</v>
      </c>
      <c r="F156" s="2">
        <v>7</v>
      </c>
      <c r="G156" s="2"/>
    </row>
    <row r="157" spans="1:7" x14ac:dyDescent="0.25">
      <c r="A157" s="130">
        <f t="shared" si="2"/>
        <v>154</v>
      </c>
      <c r="B157" s="12">
        <v>111</v>
      </c>
      <c r="C157" s="27" t="s">
        <v>223</v>
      </c>
      <c r="D157" s="1" t="s">
        <v>243</v>
      </c>
      <c r="E157" s="2">
        <v>28</v>
      </c>
      <c r="F157" s="2">
        <v>17</v>
      </c>
      <c r="G157" s="2">
        <v>6</v>
      </c>
    </row>
    <row r="158" spans="1:7" x14ac:dyDescent="0.25">
      <c r="A158" s="130">
        <f t="shared" si="2"/>
        <v>155</v>
      </c>
      <c r="B158" s="12">
        <v>160</v>
      </c>
      <c r="C158" s="27" t="s">
        <v>223</v>
      </c>
      <c r="D158" s="1" t="s">
        <v>263</v>
      </c>
      <c r="E158" s="2">
        <v>28</v>
      </c>
      <c r="F158" s="2">
        <v>17</v>
      </c>
      <c r="G158" s="2">
        <v>6</v>
      </c>
    </row>
    <row r="159" spans="1:7" x14ac:dyDescent="0.25">
      <c r="A159" s="130">
        <f t="shared" si="2"/>
        <v>156</v>
      </c>
      <c r="B159" s="28">
        <v>63</v>
      </c>
      <c r="C159" s="27" t="s">
        <v>358</v>
      </c>
      <c r="D159" s="1" t="s">
        <v>364</v>
      </c>
      <c r="E159" s="2">
        <v>28</v>
      </c>
      <c r="F159" s="2">
        <v>7</v>
      </c>
      <c r="G159" s="2"/>
    </row>
    <row r="160" spans="1:7" x14ac:dyDescent="0.25">
      <c r="A160" s="130">
        <f t="shared" si="2"/>
        <v>157</v>
      </c>
      <c r="B160" s="12">
        <v>243</v>
      </c>
      <c r="C160" s="27" t="s">
        <v>897</v>
      </c>
      <c r="D160" s="1" t="s">
        <v>907</v>
      </c>
      <c r="E160" s="2">
        <v>28</v>
      </c>
      <c r="F160" s="2">
        <v>7</v>
      </c>
      <c r="G160" s="2"/>
    </row>
    <row r="161" spans="1:7" x14ac:dyDescent="0.25">
      <c r="A161" s="130">
        <f t="shared" si="2"/>
        <v>158</v>
      </c>
      <c r="B161" s="12">
        <v>3</v>
      </c>
      <c r="C161" s="27" t="s">
        <v>108</v>
      </c>
      <c r="D161" s="1" t="s">
        <v>118</v>
      </c>
      <c r="E161" s="2">
        <v>27</v>
      </c>
      <c r="F161" s="2">
        <v>6</v>
      </c>
      <c r="G161" s="2"/>
    </row>
    <row r="162" spans="1:7" x14ac:dyDescent="0.25">
      <c r="A162" s="130">
        <f t="shared" si="2"/>
        <v>159</v>
      </c>
      <c r="B162" s="12">
        <v>178</v>
      </c>
      <c r="C162" s="27" t="s">
        <v>223</v>
      </c>
      <c r="D162" s="1" t="s">
        <v>281</v>
      </c>
      <c r="E162" s="2">
        <v>27</v>
      </c>
      <c r="F162" s="2">
        <v>16</v>
      </c>
      <c r="G162" s="2">
        <v>6</v>
      </c>
    </row>
    <row r="163" spans="1:7" x14ac:dyDescent="0.25">
      <c r="A163" s="130">
        <f t="shared" si="2"/>
        <v>160</v>
      </c>
      <c r="B163" s="11">
        <v>107</v>
      </c>
      <c r="C163" s="27" t="s">
        <v>786</v>
      </c>
      <c r="D163" s="1" t="s">
        <v>788</v>
      </c>
      <c r="E163" s="2">
        <v>27</v>
      </c>
      <c r="F163" s="2">
        <v>6</v>
      </c>
      <c r="G163" s="2"/>
    </row>
    <row r="164" spans="1:7" x14ac:dyDescent="0.25">
      <c r="A164" s="130">
        <f t="shared" si="2"/>
        <v>161</v>
      </c>
      <c r="B164" s="11">
        <v>44</v>
      </c>
      <c r="C164" s="27" t="s">
        <v>103</v>
      </c>
      <c r="D164" s="1" t="s">
        <v>104</v>
      </c>
      <c r="E164" s="2">
        <v>26</v>
      </c>
      <c r="F164" s="2">
        <v>5</v>
      </c>
      <c r="G164" s="2"/>
    </row>
    <row r="165" spans="1:7" x14ac:dyDescent="0.25">
      <c r="A165" s="130">
        <f t="shared" si="2"/>
        <v>162</v>
      </c>
      <c r="B165" s="12">
        <v>161</v>
      </c>
      <c r="C165" s="27" t="s">
        <v>223</v>
      </c>
      <c r="D165" s="1" t="s">
        <v>264</v>
      </c>
      <c r="E165" s="2">
        <v>26</v>
      </c>
      <c r="F165" s="2">
        <v>15</v>
      </c>
      <c r="G165" s="2">
        <v>6</v>
      </c>
    </row>
    <row r="166" spans="1:7" x14ac:dyDescent="0.25">
      <c r="A166" s="130">
        <f t="shared" si="2"/>
        <v>163</v>
      </c>
      <c r="B166" s="12">
        <v>176</v>
      </c>
      <c r="C166" s="27" t="s">
        <v>223</v>
      </c>
      <c r="D166" s="1" t="s">
        <v>279</v>
      </c>
      <c r="E166" s="2">
        <v>26</v>
      </c>
      <c r="F166" s="2">
        <v>15</v>
      </c>
      <c r="G166" s="2">
        <v>6</v>
      </c>
    </row>
    <row r="167" spans="1:7" x14ac:dyDescent="0.25">
      <c r="A167" s="130">
        <f t="shared" si="2"/>
        <v>164</v>
      </c>
      <c r="B167" s="12">
        <v>191</v>
      </c>
      <c r="C167" s="27" t="s">
        <v>223</v>
      </c>
      <c r="D167" s="1" t="s">
        <v>295</v>
      </c>
      <c r="E167" s="2">
        <v>26</v>
      </c>
      <c r="F167" s="2">
        <v>15</v>
      </c>
      <c r="G167" s="2">
        <v>6</v>
      </c>
    </row>
    <row r="168" spans="1:7" x14ac:dyDescent="0.25">
      <c r="A168" s="130">
        <f t="shared" si="2"/>
        <v>165</v>
      </c>
      <c r="B168" s="12">
        <v>259</v>
      </c>
      <c r="C168" s="27" t="s">
        <v>800</v>
      </c>
      <c r="D168" s="1" t="s">
        <v>817</v>
      </c>
      <c r="E168" s="2">
        <v>26</v>
      </c>
      <c r="F168" s="2">
        <v>5</v>
      </c>
      <c r="G168" s="2"/>
    </row>
    <row r="169" spans="1:7" x14ac:dyDescent="0.25">
      <c r="A169" s="130">
        <f t="shared" si="2"/>
        <v>166</v>
      </c>
      <c r="B169" s="11">
        <v>77</v>
      </c>
      <c r="C169" s="27" t="s">
        <v>868</v>
      </c>
      <c r="D169" s="1" t="s">
        <v>870</v>
      </c>
      <c r="E169" s="2">
        <v>26</v>
      </c>
      <c r="F169" s="2">
        <v>5</v>
      </c>
      <c r="G169" s="2"/>
    </row>
    <row r="170" spans="1:7" x14ac:dyDescent="0.25">
      <c r="A170" s="130">
        <f t="shared" si="2"/>
        <v>167</v>
      </c>
      <c r="B170" s="12">
        <v>244</v>
      </c>
      <c r="C170" s="27" t="s">
        <v>897</v>
      </c>
      <c r="D170" s="1" t="s">
        <v>760</v>
      </c>
      <c r="E170" s="2">
        <v>26</v>
      </c>
      <c r="F170" s="2">
        <v>15</v>
      </c>
      <c r="G170" s="2">
        <v>6</v>
      </c>
    </row>
    <row r="171" spans="1:7" x14ac:dyDescent="0.25">
      <c r="A171" s="130">
        <f t="shared" si="2"/>
        <v>168</v>
      </c>
      <c r="B171" s="12">
        <v>73</v>
      </c>
      <c r="C171" s="27" t="s">
        <v>973</v>
      </c>
      <c r="D171" s="1" t="s">
        <v>974</v>
      </c>
      <c r="E171" s="2">
        <v>26</v>
      </c>
      <c r="F171" s="2">
        <v>15</v>
      </c>
      <c r="G171" s="2"/>
    </row>
    <row r="172" spans="1:7" x14ac:dyDescent="0.25">
      <c r="A172" s="130">
        <f t="shared" si="2"/>
        <v>169</v>
      </c>
      <c r="B172" s="28">
        <v>138</v>
      </c>
      <c r="C172" s="27" t="s">
        <v>988</v>
      </c>
      <c r="D172" s="1" t="s">
        <v>253</v>
      </c>
      <c r="E172" s="2">
        <v>26</v>
      </c>
      <c r="F172" s="2">
        <v>5</v>
      </c>
      <c r="G172" s="2"/>
    </row>
    <row r="173" spans="1:7" x14ac:dyDescent="0.25">
      <c r="A173" s="130">
        <f t="shared" si="2"/>
        <v>170</v>
      </c>
      <c r="B173" s="14">
        <v>273</v>
      </c>
      <c r="C173" s="190"/>
      <c r="D173" s="14" t="s">
        <v>1107</v>
      </c>
      <c r="E173" s="2">
        <v>26</v>
      </c>
      <c r="F173" s="2">
        <v>5</v>
      </c>
      <c r="G173" s="2"/>
    </row>
    <row r="174" spans="1:7" x14ac:dyDescent="0.25">
      <c r="A174" s="130">
        <f t="shared" si="2"/>
        <v>171</v>
      </c>
      <c r="B174" s="12">
        <v>169</v>
      </c>
      <c r="C174" s="27" t="s">
        <v>223</v>
      </c>
      <c r="D174" s="1" t="s">
        <v>272</v>
      </c>
      <c r="E174" s="2">
        <v>25</v>
      </c>
      <c r="F174" s="2">
        <v>14</v>
      </c>
      <c r="G174" s="2">
        <v>6</v>
      </c>
    </row>
    <row r="175" spans="1:7" x14ac:dyDescent="0.25">
      <c r="A175" s="130">
        <f t="shared" si="2"/>
        <v>172</v>
      </c>
      <c r="B175" s="12">
        <v>195</v>
      </c>
      <c r="C175" s="27" t="s">
        <v>223</v>
      </c>
      <c r="D175" s="1" t="s">
        <v>299</v>
      </c>
      <c r="E175" s="2">
        <v>25</v>
      </c>
      <c r="F175" s="2">
        <v>14</v>
      </c>
      <c r="G175" s="2">
        <v>6</v>
      </c>
    </row>
    <row r="176" spans="1:7" x14ac:dyDescent="0.25">
      <c r="A176" s="130">
        <f t="shared" si="2"/>
        <v>173</v>
      </c>
      <c r="B176" s="12">
        <v>256</v>
      </c>
      <c r="C176" s="27" t="s">
        <v>800</v>
      </c>
      <c r="D176" s="1" t="s">
        <v>836</v>
      </c>
      <c r="E176" s="2">
        <v>25</v>
      </c>
      <c r="F176" s="2">
        <v>4</v>
      </c>
      <c r="G176" s="2"/>
    </row>
    <row r="177" spans="1:7" x14ac:dyDescent="0.25">
      <c r="A177" s="130">
        <f t="shared" si="2"/>
        <v>174</v>
      </c>
      <c r="B177" s="28">
        <v>20</v>
      </c>
      <c r="C177" s="27" t="s">
        <v>994</v>
      </c>
      <c r="D177" s="1" t="s">
        <v>996</v>
      </c>
      <c r="E177" s="2">
        <v>25</v>
      </c>
      <c r="F177" s="2">
        <v>14</v>
      </c>
      <c r="G177" s="2">
        <v>6</v>
      </c>
    </row>
    <row r="178" spans="1:7" x14ac:dyDescent="0.25">
      <c r="A178" s="130">
        <f t="shared" si="2"/>
        <v>175</v>
      </c>
      <c r="B178" s="12" t="s">
        <v>234</v>
      </c>
      <c r="C178" s="27" t="s">
        <v>223</v>
      </c>
      <c r="D178" s="1" t="s">
        <v>235</v>
      </c>
      <c r="E178" s="2">
        <v>24</v>
      </c>
      <c r="F178" s="2">
        <v>3</v>
      </c>
      <c r="G178" s="2"/>
    </row>
    <row r="179" spans="1:7" x14ac:dyDescent="0.25">
      <c r="A179" s="130">
        <f t="shared" si="2"/>
        <v>176</v>
      </c>
      <c r="B179" s="12">
        <v>108</v>
      </c>
      <c r="C179" s="27" t="s">
        <v>223</v>
      </c>
      <c r="D179" s="1" t="s">
        <v>240</v>
      </c>
      <c r="E179" s="2">
        <v>24</v>
      </c>
      <c r="F179" s="2">
        <v>3</v>
      </c>
      <c r="G179" s="2"/>
    </row>
    <row r="180" spans="1:7" x14ac:dyDescent="0.25">
      <c r="A180" s="130">
        <f t="shared" si="2"/>
        <v>177</v>
      </c>
      <c r="B180" s="12">
        <v>175</v>
      </c>
      <c r="C180" s="27" t="s">
        <v>223</v>
      </c>
      <c r="D180" s="1" t="s">
        <v>278</v>
      </c>
      <c r="E180" s="2">
        <v>24</v>
      </c>
      <c r="F180" s="2">
        <v>13</v>
      </c>
      <c r="G180" s="2">
        <v>6</v>
      </c>
    </row>
    <row r="181" spans="1:7" x14ac:dyDescent="0.25">
      <c r="A181" s="130">
        <f t="shared" si="2"/>
        <v>178</v>
      </c>
      <c r="B181" s="12">
        <v>182</v>
      </c>
      <c r="C181" s="27" t="s">
        <v>223</v>
      </c>
      <c r="D181" s="1" t="s">
        <v>284</v>
      </c>
      <c r="E181" s="2">
        <v>24</v>
      </c>
      <c r="F181" s="2">
        <v>13</v>
      </c>
      <c r="G181" s="2">
        <v>6</v>
      </c>
    </row>
    <row r="182" spans="1:7" x14ac:dyDescent="0.25">
      <c r="A182" s="130">
        <f t="shared" si="2"/>
        <v>179</v>
      </c>
      <c r="B182" s="12">
        <v>188</v>
      </c>
      <c r="C182" s="27" t="s">
        <v>223</v>
      </c>
      <c r="D182" s="1" t="s">
        <v>291</v>
      </c>
      <c r="E182" s="2">
        <v>24</v>
      </c>
      <c r="F182" s="2">
        <v>3</v>
      </c>
      <c r="G182" s="2"/>
    </row>
    <row r="183" spans="1:7" x14ac:dyDescent="0.25">
      <c r="A183" s="130">
        <f t="shared" si="2"/>
        <v>180</v>
      </c>
      <c r="B183" s="11">
        <v>101</v>
      </c>
      <c r="C183" s="27" t="s">
        <v>490</v>
      </c>
      <c r="D183" s="1" t="s">
        <v>491</v>
      </c>
      <c r="E183" s="2">
        <v>24</v>
      </c>
      <c r="F183" s="2">
        <v>3</v>
      </c>
      <c r="G183" s="2"/>
    </row>
    <row r="184" spans="1:7" x14ac:dyDescent="0.25">
      <c r="A184" s="130">
        <f t="shared" si="2"/>
        <v>181</v>
      </c>
      <c r="B184" s="12">
        <v>100</v>
      </c>
      <c r="C184" s="27" t="s">
        <v>223</v>
      </c>
      <c r="D184" s="1" t="s">
        <v>231</v>
      </c>
      <c r="E184" s="2">
        <v>23</v>
      </c>
      <c r="F184" s="2">
        <v>2</v>
      </c>
      <c r="G184" s="2"/>
    </row>
    <row r="185" spans="1:7" x14ac:dyDescent="0.25">
      <c r="A185" s="130">
        <f t="shared" si="2"/>
        <v>182</v>
      </c>
      <c r="B185" s="12">
        <v>105</v>
      </c>
      <c r="C185" s="27" t="s">
        <v>223</v>
      </c>
      <c r="D185" s="9" t="s">
        <v>237</v>
      </c>
      <c r="E185" s="2">
        <v>23</v>
      </c>
      <c r="F185" s="2">
        <v>2</v>
      </c>
      <c r="G185" s="2"/>
    </row>
    <row r="186" spans="1:7" x14ac:dyDescent="0.25">
      <c r="A186" s="130">
        <f t="shared" si="2"/>
        <v>183</v>
      </c>
      <c r="B186" s="12">
        <v>183</v>
      </c>
      <c r="C186" s="27" t="s">
        <v>223</v>
      </c>
      <c r="D186" s="1" t="s">
        <v>286</v>
      </c>
      <c r="E186" s="2">
        <v>23</v>
      </c>
      <c r="F186" s="2">
        <v>2</v>
      </c>
      <c r="G186" s="2"/>
    </row>
    <row r="187" spans="1:7" x14ac:dyDescent="0.25">
      <c r="A187" s="130">
        <f t="shared" si="2"/>
        <v>184</v>
      </c>
      <c r="B187" s="12">
        <v>187</v>
      </c>
      <c r="C187" s="27" t="s">
        <v>223</v>
      </c>
      <c r="D187" s="1" t="s">
        <v>290</v>
      </c>
      <c r="E187" s="2">
        <v>23</v>
      </c>
      <c r="F187" s="2">
        <v>12</v>
      </c>
      <c r="G187" s="2">
        <v>6</v>
      </c>
    </row>
    <row r="188" spans="1:7" x14ac:dyDescent="0.25">
      <c r="A188" s="130">
        <f t="shared" si="2"/>
        <v>185</v>
      </c>
      <c r="B188" s="28">
        <v>79</v>
      </c>
      <c r="C188" s="27" t="s">
        <v>1078</v>
      </c>
      <c r="D188" s="1" t="s">
        <v>434</v>
      </c>
      <c r="E188" s="2">
        <v>23</v>
      </c>
      <c r="F188" s="2">
        <v>2</v>
      </c>
      <c r="G188" s="2"/>
    </row>
    <row r="189" spans="1:7" x14ac:dyDescent="0.25">
      <c r="A189" s="130">
        <f t="shared" si="2"/>
        <v>186</v>
      </c>
      <c r="B189" s="28">
        <v>73</v>
      </c>
      <c r="C189" s="27" t="s">
        <v>456</v>
      </c>
      <c r="D189" s="1" t="s">
        <v>457</v>
      </c>
      <c r="E189" s="2">
        <v>23</v>
      </c>
      <c r="F189" s="2">
        <v>2</v>
      </c>
      <c r="G189" s="2"/>
    </row>
    <row r="190" spans="1:7" x14ac:dyDescent="0.25">
      <c r="A190" s="130">
        <f t="shared" si="2"/>
        <v>187</v>
      </c>
      <c r="B190" s="12">
        <v>8</v>
      </c>
      <c r="C190" s="27" t="s">
        <v>215</v>
      </c>
      <c r="D190" s="1" t="s">
        <v>216</v>
      </c>
      <c r="E190" s="2">
        <v>22</v>
      </c>
      <c r="F190" s="2">
        <v>1</v>
      </c>
      <c r="G190" s="2"/>
    </row>
    <row r="191" spans="1:7" x14ac:dyDescent="0.25">
      <c r="A191" s="130">
        <f t="shared" si="2"/>
        <v>188</v>
      </c>
      <c r="B191" s="12">
        <v>113</v>
      </c>
      <c r="C191" s="27" t="s">
        <v>223</v>
      </c>
      <c r="D191" s="1" t="s">
        <v>245</v>
      </c>
      <c r="E191" s="2">
        <v>22</v>
      </c>
      <c r="F191" s="2">
        <v>11</v>
      </c>
      <c r="G191" s="2">
        <v>6</v>
      </c>
    </row>
    <row r="192" spans="1:7" x14ac:dyDescent="0.25">
      <c r="A192" s="130">
        <f t="shared" si="2"/>
        <v>189</v>
      </c>
      <c r="B192" s="12">
        <v>150</v>
      </c>
      <c r="C192" s="27" t="s">
        <v>223</v>
      </c>
      <c r="D192" s="1" t="s">
        <v>255</v>
      </c>
      <c r="E192" s="2">
        <v>22</v>
      </c>
      <c r="F192" s="2">
        <v>1</v>
      </c>
      <c r="G192" s="2"/>
    </row>
    <row r="193" spans="1:7" x14ac:dyDescent="0.25">
      <c r="A193" s="130">
        <f t="shared" si="2"/>
        <v>190</v>
      </c>
      <c r="B193" s="28">
        <v>93</v>
      </c>
      <c r="C193" s="27" t="s">
        <v>466</v>
      </c>
      <c r="D193" s="1" t="s">
        <v>481</v>
      </c>
      <c r="E193" s="2">
        <v>22</v>
      </c>
      <c r="F193" s="2">
        <v>1</v>
      </c>
      <c r="G193" s="2"/>
    </row>
    <row r="194" spans="1:7" x14ac:dyDescent="0.25">
      <c r="A194" s="130">
        <f t="shared" si="2"/>
        <v>191</v>
      </c>
      <c r="B194" s="12">
        <v>223</v>
      </c>
      <c r="C194" s="27" t="s">
        <v>786</v>
      </c>
      <c r="D194" s="1" t="s">
        <v>791</v>
      </c>
      <c r="E194" s="2">
        <v>22</v>
      </c>
      <c r="F194" s="2">
        <v>1</v>
      </c>
      <c r="G194" s="2"/>
    </row>
    <row r="195" spans="1:7" x14ac:dyDescent="0.25">
      <c r="A195" s="130">
        <f t="shared" si="2"/>
        <v>192</v>
      </c>
      <c r="B195" s="28">
        <v>35</v>
      </c>
      <c r="C195" s="27" t="s">
        <v>166</v>
      </c>
      <c r="D195" s="1" t="s">
        <v>167</v>
      </c>
      <c r="E195" s="2">
        <v>21</v>
      </c>
      <c r="F195" s="2"/>
      <c r="G195" s="2"/>
    </row>
    <row r="196" spans="1:7" x14ac:dyDescent="0.25">
      <c r="A196" s="130">
        <f t="shared" si="2"/>
        <v>193</v>
      </c>
      <c r="B196" s="12">
        <v>149</v>
      </c>
      <c r="C196" s="27" t="s">
        <v>223</v>
      </c>
      <c r="D196" s="1" t="s">
        <v>254</v>
      </c>
      <c r="E196" s="2">
        <v>21</v>
      </c>
      <c r="F196" s="2"/>
      <c r="G196" s="2"/>
    </row>
    <row r="197" spans="1:7" x14ac:dyDescent="0.25">
      <c r="A197" s="130">
        <f t="shared" si="2"/>
        <v>194</v>
      </c>
      <c r="B197" s="12">
        <v>167</v>
      </c>
      <c r="C197" s="27" t="s">
        <v>223</v>
      </c>
      <c r="D197" s="1" t="s">
        <v>270</v>
      </c>
      <c r="E197" s="2">
        <v>21</v>
      </c>
      <c r="F197" s="2">
        <v>10</v>
      </c>
      <c r="G197" s="2">
        <v>6</v>
      </c>
    </row>
    <row r="198" spans="1:7" x14ac:dyDescent="0.25">
      <c r="A198" s="130">
        <f t="shared" ref="A198:A261" si="3">A197+1</f>
        <v>195</v>
      </c>
      <c r="B198" s="12">
        <v>172</v>
      </c>
      <c r="C198" s="27" t="s">
        <v>223</v>
      </c>
      <c r="D198" s="1" t="s">
        <v>275</v>
      </c>
      <c r="E198" s="2">
        <v>21</v>
      </c>
      <c r="F198" s="2">
        <v>10</v>
      </c>
      <c r="G198" s="2">
        <v>6</v>
      </c>
    </row>
    <row r="199" spans="1:7" x14ac:dyDescent="0.25">
      <c r="A199" s="130">
        <f t="shared" si="3"/>
        <v>196</v>
      </c>
      <c r="B199" s="28">
        <v>65</v>
      </c>
      <c r="C199" s="27" t="s">
        <v>358</v>
      </c>
      <c r="D199" s="1" t="s">
        <v>366</v>
      </c>
      <c r="E199" s="2">
        <v>21</v>
      </c>
      <c r="F199" s="2"/>
      <c r="G199" s="2"/>
    </row>
    <row r="200" spans="1:7" x14ac:dyDescent="0.25">
      <c r="A200" s="130">
        <f t="shared" si="3"/>
        <v>197</v>
      </c>
      <c r="B200" s="11">
        <v>81</v>
      </c>
      <c r="C200" s="27" t="s">
        <v>377</v>
      </c>
      <c r="D200" s="1" t="s">
        <v>378</v>
      </c>
      <c r="E200" s="2">
        <v>21</v>
      </c>
      <c r="F200" s="2"/>
      <c r="G200" s="2"/>
    </row>
    <row r="201" spans="1:7" x14ac:dyDescent="0.25">
      <c r="A201" s="130">
        <f t="shared" si="3"/>
        <v>198</v>
      </c>
      <c r="B201" s="11">
        <v>8</v>
      </c>
      <c r="C201" s="27" t="s">
        <v>436</v>
      </c>
      <c r="D201" s="1" t="s">
        <v>438</v>
      </c>
      <c r="E201" s="2">
        <v>21</v>
      </c>
      <c r="F201" s="2"/>
      <c r="G201" s="2"/>
    </row>
    <row r="202" spans="1:7" x14ac:dyDescent="0.25">
      <c r="A202" s="130">
        <f t="shared" si="3"/>
        <v>199</v>
      </c>
      <c r="B202" s="11">
        <v>143</v>
      </c>
      <c r="C202" s="27" t="s">
        <v>559</v>
      </c>
      <c r="D202" s="1" t="s">
        <v>578</v>
      </c>
      <c r="E202" s="2">
        <v>21</v>
      </c>
      <c r="F202" s="2"/>
      <c r="G202" s="2"/>
    </row>
    <row r="203" spans="1:7" x14ac:dyDescent="0.25">
      <c r="A203" s="130">
        <f t="shared" si="3"/>
        <v>200</v>
      </c>
      <c r="B203" s="28">
        <v>38</v>
      </c>
      <c r="C203" s="27" t="s">
        <v>625</v>
      </c>
      <c r="D203" s="1" t="s">
        <v>626</v>
      </c>
      <c r="E203" s="2">
        <v>21</v>
      </c>
      <c r="F203" s="2"/>
      <c r="G203" s="2"/>
    </row>
    <row r="204" spans="1:7" x14ac:dyDescent="0.25">
      <c r="A204" s="130">
        <f t="shared" si="3"/>
        <v>201</v>
      </c>
      <c r="B204" s="11">
        <v>78</v>
      </c>
      <c r="C204" s="27" t="s">
        <v>877</v>
      </c>
      <c r="D204" s="1" t="s">
        <v>878</v>
      </c>
      <c r="E204" s="2">
        <v>21</v>
      </c>
      <c r="F204" s="2"/>
      <c r="G204" s="2"/>
    </row>
    <row r="205" spans="1:7" x14ac:dyDescent="0.25">
      <c r="A205" s="130">
        <f t="shared" si="3"/>
        <v>202</v>
      </c>
      <c r="B205" s="28">
        <v>128</v>
      </c>
      <c r="C205" s="27" t="s">
        <v>892</v>
      </c>
      <c r="D205" s="1" t="s">
        <v>218</v>
      </c>
      <c r="E205" s="2">
        <v>21</v>
      </c>
      <c r="F205" s="2"/>
      <c r="G205" s="2"/>
    </row>
    <row r="206" spans="1:7" x14ac:dyDescent="0.25">
      <c r="A206" s="130">
        <f t="shared" si="3"/>
        <v>203</v>
      </c>
      <c r="B206" s="12">
        <v>232</v>
      </c>
      <c r="C206" s="27" t="s">
        <v>1009</v>
      </c>
      <c r="D206" s="1" t="s">
        <v>1013</v>
      </c>
      <c r="E206" s="2">
        <v>21</v>
      </c>
      <c r="F206" s="2"/>
      <c r="G206" s="2"/>
    </row>
    <row r="207" spans="1:7" x14ac:dyDescent="0.25">
      <c r="A207" s="130">
        <f t="shared" si="3"/>
        <v>204</v>
      </c>
      <c r="B207" s="12">
        <v>170</v>
      </c>
      <c r="C207" s="27" t="s">
        <v>223</v>
      </c>
      <c r="D207" s="1" t="s">
        <v>273</v>
      </c>
      <c r="E207" s="2">
        <v>20</v>
      </c>
      <c r="F207" s="2">
        <v>9</v>
      </c>
      <c r="G207" s="2">
        <v>6</v>
      </c>
    </row>
    <row r="208" spans="1:7" x14ac:dyDescent="0.25">
      <c r="A208" s="130">
        <f t="shared" si="3"/>
        <v>205</v>
      </c>
      <c r="B208" s="12" t="s">
        <v>126</v>
      </c>
      <c r="C208" s="27" t="s">
        <v>108</v>
      </c>
      <c r="D208" s="1" t="s">
        <v>125</v>
      </c>
      <c r="E208" s="2">
        <v>19</v>
      </c>
      <c r="F208" s="2">
        <v>19</v>
      </c>
      <c r="G208" s="2"/>
    </row>
    <row r="209" spans="1:7" x14ac:dyDescent="0.25">
      <c r="A209" s="130">
        <f t="shared" si="3"/>
        <v>206</v>
      </c>
      <c r="B209" s="12">
        <v>95</v>
      </c>
      <c r="C209" s="27" t="s">
        <v>223</v>
      </c>
      <c r="D209" s="1" t="s">
        <v>226</v>
      </c>
      <c r="E209" s="2">
        <v>19</v>
      </c>
      <c r="F209" s="2">
        <v>8</v>
      </c>
      <c r="G209" s="2">
        <v>6</v>
      </c>
    </row>
    <row r="210" spans="1:7" x14ac:dyDescent="0.25">
      <c r="A210" s="130">
        <f t="shared" si="3"/>
        <v>207</v>
      </c>
      <c r="B210" s="12">
        <v>151</v>
      </c>
      <c r="C210" s="27" t="s">
        <v>223</v>
      </c>
      <c r="D210" s="1" t="s">
        <v>256</v>
      </c>
      <c r="E210" s="2">
        <v>19</v>
      </c>
      <c r="F210" s="2">
        <v>8</v>
      </c>
      <c r="G210" s="2">
        <v>6</v>
      </c>
    </row>
    <row r="211" spans="1:7" x14ac:dyDescent="0.25">
      <c r="A211" s="130">
        <f t="shared" si="3"/>
        <v>208</v>
      </c>
      <c r="B211" s="11">
        <v>25</v>
      </c>
      <c r="C211" s="27" t="s">
        <v>447</v>
      </c>
      <c r="D211" s="1" t="s">
        <v>448</v>
      </c>
      <c r="E211" s="2">
        <v>19</v>
      </c>
      <c r="F211" s="2">
        <v>19</v>
      </c>
      <c r="G211" s="2"/>
    </row>
    <row r="212" spans="1:7" x14ac:dyDescent="0.25">
      <c r="A212" s="130">
        <f t="shared" si="3"/>
        <v>209</v>
      </c>
      <c r="B212" s="11">
        <v>68</v>
      </c>
      <c r="C212" s="27" t="s">
        <v>587</v>
      </c>
      <c r="D212" s="1" t="s">
        <v>588</v>
      </c>
      <c r="E212" s="2">
        <v>19</v>
      </c>
      <c r="F212" s="2">
        <v>19</v>
      </c>
      <c r="G212" s="2"/>
    </row>
    <row r="213" spans="1:7" x14ac:dyDescent="0.25">
      <c r="A213" s="130">
        <f t="shared" si="3"/>
        <v>210</v>
      </c>
      <c r="B213" s="28">
        <v>18</v>
      </c>
      <c r="C213" s="27" t="s">
        <v>698</v>
      </c>
      <c r="D213" s="6" t="s">
        <v>707</v>
      </c>
      <c r="E213" s="2">
        <v>19</v>
      </c>
      <c r="F213" s="2">
        <v>19</v>
      </c>
      <c r="G213" s="2"/>
    </row>
    <row r="214" spans="1:7" x14ac:dyDescent="0.25">
      <c r="A214" s="130">
        <f t="shared" si="3"/>
        <v>211</v>
      </c>
      <c r="B214" s="12">
        <v>219</v>
      </c>
      <c r="C214" s="27" t="s">
        <v>731</v>
      </c>
      <c r="D214" s="1" t="s">
        <v>733</v>
      </c>
      <c r="E214" s="2">
        <v>19</v>
      </c>
      <c r="F214" s="2">
        <v>19</v>
      </c>
      <c r="G214" s="2"/>
    </row>
    <row r="215" spans="1:7" x14ac:dyDescent="0.25">
      <c r="A215" s="130">
        <f t="shared" si="3"/>
        <v>212</v>
      </c>
      <c r="B215" s="12">
        <v>257</v>
      </c>
      <c r="C215" s="27" t="s">
        <v>800</v>
      </c>
      <c r="D215" s="1" t="s">
        <v>837</v>
      </c>
      <c r="E215" s="2">
        <v>19</v>
      </c>
      <c r="F215" s="2">
        <v>19</v>
      </c>
      <c r="G215" s="2"/>
    </row>
    <row r="216" spans="1:7" x14ac:dyDescent="0.25">
      <c r="A216" s="130">
        <f t="shared" si="3"/>
        <v>213</v>
      </c>
      <c r="B216" s="12">
        <v>103</v>
      </c>
      <c r="C216" s="27" t="s">
        <v>223</v>
      </c>
      <c r="D216" s="1" t="s">
        <v>236</v>
      </c>
      <c r="E216" s="2">
        <v>18</v>
      </c>
      <c r="F216" s="2">
        <v>7</v>
      </c>
      <c r="G216" s="2">
        <v>6</v>
      </c>
    </row>
    <row r="217" spans="1:7" x14ac:dyDescent="0.25">
      <c r="A217" s="130">
        <f t="shared" si="3"/>
        <v>214</v>
      </c>
      <c r="B217" s="12">
        <v>146</v>
      </c>
      <c r="C217" s="27" t="s">
        <v>223</v>
      </c>
      <c r="D217" s="1" t="s">
        <v>251</v>
      </c>
      <c r="E217" s="2">
        <v>18</v>
      </c>
      <c r="F217" s="2">
        <v>7</v>
      </c>
      <c r="G217" s="2">
        <v>6</v>
      </c>
    </row>
    <row r="218" spans="1:7" x14ac:dyDescent="0.25">
      <c r="A218" s="130">
        <f t="shared" si="3"/>
        <v>215</v>
      </c>
      <c r="B218" s="12">
        <v>173</v>
      </c>
      <c r="C218" s="27" t="s">
        <v>223</v>
      </c>
      <c r="D218" s="1" t="s">
        <v>276</v>
      </c>
      <c r="E218" s="2">
        <v>18</v>
      </c>
      <c r="F218" s="2">
        <v>18</v>
      </c>
      <c r="G218" s="2"/>
    </row>
    <row r="219" spans="1:7" x14ac:dyDescent="0.25">
      <c r="A219" s="130">
        <f t="shared" si="3"/>
        <v>216</v>
      </c>
      <c r="B219" s="12">
        <v>240</v>
      </c>
      <c r="C219" s="27" t="s">
        <v>897</v>
      </c>
      <c r="D219" s="1" t="s">
        <v>904</v>
      </c>
      <c r="E219" s="2">
        <v>18</v>
      </c>
      <c r="F219" s="2">
        <v>18</v>
      </c>
      <c r="G219" s="2"/>
    </row>
    <row r="220" spans="1:7" x14ac:dyDescent="0.25">
      <c r="A220" s="130">
        <f t="shared" si="3"/>
        <v>217</v>
      </c>
      <c r="B220" s="12">
        <v>204</v>
      </c>
      <c r="C220" s="27" t="s">
        <v>108</v>
      </c>
      <c r="D220" s="1" t="s">
        <v>121</v>
      </c>
      <c r="E220" s="2">
        <v>17</v>
      </c>
      <c r="F220" s="2">
        <v>17</v>
      </c>
      <c r="G220" s="2"/>
    </row>
    <row r="221" spans="1:7" x14ac:dyDescent="0.25">
      <c r="A221" s="130">
        <f t="shared" si="3"/>
        <v>218</v>
      </c>
      <c r="B221" s="12">
        <v>153</v>
      </c>
      <c r="C221" s="27" t="s">
        <v>223</v>
      </c>
      <c r="D221" s="1" t="s">
        <v>257</v>
      </c>
      <c r="E221" s="2">
        <v>17</v>
      </c>
      <c r="F221" s="2">
        <v>17</v>
      </c>
      <c r="G221" s="2"/>
    </row>
    <row r="222" spans="1:7" x14ac:dyDescent="0.25">
      <c r="A222" s="130">
        <f t="shared" si="3"/>
        <v>219</v>
      </c>
      <c r="B222" s="12">
        <v>165</v>
      </c>
      <c r="C222" s="27" t="s">
        <v>223</v>
      </c>
      <c r="D222" s="1" t="s">
        <v>268</v>
      </c>
      <c r="E222" s="2">
        <v>17</v>
      </c>
      <c r="F222" s="2">
        <v>17</v>
      </c>
      <c r="G222" s="2"/>
    </row>
    <row r="223" spans="1:7" x14ac:dyDescent="0.25">
      <c r="A223" s="130">
        <f t="shared" si="3"/>
        <v>220</v>
      </c>
      <c r="B223" s="11">
        <v>7</v>
      </c>
      <c r="C223" s="27" t="s">
        <v>436</v>
      </c>
      <c r="D223" s="1" t="s">
        <v>437</v>
      </c>
      <c r="E223" s="2">
        <v>17</v>
      </c>
      <c r="F223" s="2">
        <v>17</v>
      </c>
      <c r="G223" s="2"/>
    </row>
    <row r="224" spans="1:7" x14ac:dyDescent="0.25">
      <c r="A224" s="130">
        <f t="shared" si="3"/>
        <v>221</v>
      </c>
      <c r="B224" s="28">
        <v>91</v>
      </c>
      <c r="C224" s="27" t="s">
        <v>466</v>
      </c>
      <c r="D224" s="1" t="s">
        <v>478</v>
      </c>
      <c r="E224" s="2">
        <v>17</v>
      </c>
      <c r="F224" s="2">
        <v>6</v>
      </c>
      <c r="G224" s="2">
        <v>6</v>
      </c>
    </row>
    <row r="225" spans="1:7" x14ac:dyDescent="0.25">
      <c r="A225" s="130">
        <f t="shared" si="3"/>
        <v>222</v>
      </c>
      <c r="B225" s="12">
        <v>249</v>
      </c>
      <c r="C225" s="27" t="s">
        <v>800</v>
      </c>
      <c r="D225" s="1" t="s">
        <v>829</v>
      </c>
      <c r="E225" s="2">
        <v>17</v>
      </c>
      <c r="F225" s="2">
        <v>6</v>
      </c>
      <c r="G225" s="2">
        <v>6</v>
      </c>
    </row>
    <row r="226" spans="1:7" x14ac:dyDescent="0.25">
      <c r="A226" s="130">
        <f t="shared" si="3"/>
        <v>223</v>
      </c>
      <c r="B226" s="11">
        <v>13</v>
      </c>
      <c r="C226" s="27" t="s">
        <v>952</v>
      </c>
      <c r="D226" s="1" t="s">
        <v>953</v>
      </c>
      <c r="E226" s="2">
        <v>17</v>
      </c>
      <c r="F226" s="2">
        <v>17</v>
      </c>
      <c r="G226" s="2"/>
    </row>
    <row r="227" spans="1:7" x14ac:dyDescent="0.25">
      <c r="A227" s="130">
        <f t="shared" si="3"/>
        <v>224</v>
      </c>
      <c r="B227" s="28">
        <v>141</v>
      </c>
      <c r="C227" s="27" t="s">
        <v>988</v>
      </c>
      <c r="D227" s="1" t="s">
        <v>991</v>
      </c>
      <c r="E227" s="2">
        <v>17</v>
      </c>
      <c r="F227" s="2">
        <v>6</v>
      </c>
      <c r="G227" s="2">
        <v>6</v>
      </c>
    </row>
    <row r="228" spans="1:7" x14ac:dyDescent="0.25">
      <c r="A228" s="130">
        <f t="shared" si="3"/>
        <v>225</v>
      </c>
      <c r="B228" s="11">
        <v>79</v>
      </c>
      <c r="C228" s="27" t="s">
        <v>1014</v>
      </c>
      <c r="D228" s="1" t="s">
        <v>665</v>
      </c>
      <c r="E228" s="2">
        <v>17</v>
      </c>
      <c r="F228" s="2">
        <v>17</v>
      </c>
      <c r="G228" s="2"/>
    </row>
    <row r="229" spans="1:7" x14ac:dyDescent="0.25">
      <c r="A229" s="130">
        <f t="shared" si="3"/>
        <v>226</v>
      </c>
      <c r="B229" s="11">
        <v>20</v>
      </c>
      <c r="C229" s="27" t="s">
        <v>1032</v>
      </c>
      <c r="D229" s="1" t="s">
        <v>1034</v>
      </c>
      <c r="E229" s="2">
        <v>17</v>
      </c>
      <c r="F229" s="2">
        <v>17</v>
      </c>
      <c r="G229" s="2"/>
    </row>
    <row r="230" spans="1:7" x14ac:dyDescent="0.25">
      <c r="A230" s="130">
        <f t="shared" si="3"/>
        <v>227</v>
      </c>
      <c r="B230" s="12">
        <v>207</v>
      </c>
      <c r="C230" s="27" t="s">
        <v>108</v>
      </c>
      <c r="D230" s="1" t="s">
        <v>125</v>
      </c>
      <c r="E230" s="2">
        <v>16</v>
      </c>
      <c r="F230" s="2">
        <v>16</v>
      </c>
      <c r="G230" s="2"/>
    </row>
    <row r="231" spans="1:7" x14ac:dyDescent="0.25">
      <c r="A231" s="130">
        <f t="shared" si="3"/>
        <v>228</v>
      </c>
      <c r="B231" s="11">
        <v>2</v>
      </c>
      <c r="C231" s="27" t="s">
        <v>146</v>
      </c>
      <c r="D231" s="1" t="s">
        <v>147</v>
      </c>
      <c r="E231" s="2">
        <v>16</v>
      </c>
      <c r="F231" s="2">
        <v>16</v>
      </c>
      <c r="G231" s="2"/>
    </row>
    <row r="232" spans="1:7" x14ac:dyDescent="0.25">
      <c r="A232" s="130">
        <f t="shared" si="3"/>
        <v>229</v>
      </c>
      <c r="B232" s="12">
        <v>141</v>
      </c>
      <c r="C232" s="27" t="s">
        <v>196</v>
      </c>
      <c r="D232" s="1" t="s">
        <v>203</v>
      </c>
      <c r="E232" s="2">
        <v>16</v>
      </c>
      <c r="F232" s="2">
        <v>16</v>
      </c>
      <c r="G232" s="2"/>
    </row>
    <row r="233" spans="1:7" x14ac:dyDescent="0.25">
      <c r="A233" s="130">
        <f t="shared" si="3"/>
        <v>230</v>
      </c>
      <c r="B233" s="12">
        <v>99</v>
      </c>
      <c r="C233" s="27" t="s">
        <v>223</v>
      </c>
      <c r="D233" s="1" t="s">
        <v>230</v>
      </c>
      <c r="E233" s="2">
        <v>16</v>
      </c>
      <c r="F233" s="2">
        <v>16</v>
      </c>
      <c r="G233" s="2"/>
    </row>
    <row r="234" spans="1:7" x14ac:dyDescent="0.25">
      <c r="A234" s="130">
        <f t="shared" si="3"/>
        <v>231</v>
      </c>
      <c r="B234" s="12">
        <v>112</v>
      </c>
      <c r="C234" s="27" t="s">
        <v>223</v>
      </c>
      <c r="D234" s="1" t="s">
        <v>244</v>
      </c>
      <c r="E234" s="2">
        <v>16</v>
      </c>
      <c r="F234" s="2">
        <v>5</v>
      </c>
      <c r="G234" s="2">
        <v>6</v>
      </c>
    </row>
    <row r="235" spans="1:7" x14ac:dyDescent="0.25">
      <c r="A235" s="130">
        <f t="shared" si="3"/>
        <v>232</v>
      </c>
      <c r="B235" s="12">
        <v>184</v>
      </c>
      <c r="C235" s="27" t="s">
        <v>223</v>
      </c>
      <c r="D235" s="1" t="s">
        <v>287</v>
      </c>
      <c r="E235" s="2">
        <v>16</v>
      </c>
      <c r="F235" s="2">
        <v>5</v>
      </c>
      <c r="G235" s="2">
        <v>6</v>
      </c>
    </row>
    <row r="236" spans="1:7" x14ac:dyDescent="0.25">
      <c r="A236" s="130">
        <f t="shared" si="3"/>
        <v>233</v>
      </c>
      <c r="B236" s="12">
        <v>186</v>
      </c>
      <c r="C236" s="27" t="s">
        <v>223</v>
      </c>
      <c r="D236" s="1" t="s">
        <v>289</v>
      </c>
      <c r="E236" s="2">
        <v>16</v>
      </c>
      <c r="F236" s="2">
        <v>5</v>
      </c>
      <c r="G236" s="2">
        <v>6</v>
      </c>
    </row>
    <row r="237" spans="1:7" x14ac:dyDescent="0.25">
      <c r="A237" s="130">
        <f t="shared" si="3"/>
        <v>234</v>
      </c>
      <c r="B237" s="12">
        <v>190</v>
      </c>
      <c r="C237" s="27" t="s">
        <v>223</v>
      </c>
      <c r="D237" s="1" t="s">
        <v>294</v>
      </c>
      <c r="E237" s="2">
        <v>16</v>
      </c>
      <c r="F237" s="2">
        <v>16</v>
      </c>
      <c r="G237" s="2"/>
    </row>
    <row r="238" spans="1:7" x14ac:dyDescent="0.25">
      <c r="A238" s="130">
        <f t="shared" si="3"/>
        <v>235</v>
      </c>
      <c r="B238" s="28">
        <v>66</v>
      </c>
      <c r="C238" s="27" t="s">
        <v>373</v>
      </c>
      <c r="D238" s="1" t="s">
        <v>374</v>
      </c>
      <c r="E238" s="2">
        <v>16</v>
      </c>
      <c r="F238" s="2">
        <v>5</v>
      </c>
      <c r="G238" s="2">
        <v>6</v>
      </c>
    </row>
    <row r="239" spans="1:7" x14ac:dyDescent="0.25">
      <c r="A239" s="130">
        <f t="shared" si="3"/>
        <v>236</v>
      </c>
      <c r="B239" s="28">
        <v>106</v>
      </c>
      <c r="C239" s="27" t="s">
        <v>596</v>
      </c>
      <c r="D239" s="1" t="s">
        <v>332</v>
      </c>
      <c r="E239" s="2">
        <v>16</v>
      </c>
      <c r="F239" s="2">
        <v>16</v>
      </c>
      <c r="G239" s="2"/>
    </row>
    <row r="240" spans="1:7" x14ac:dyDescent="0.25">
      <c r="A240" s="130">
        <f t="shared" si="3"/>
        <v>237</v>
      </c>
      <c r="B240" s="12">
        <v>261</v>
      </c>
      <c r="C240" s="27" t="s">
        <v>800</v>
      </c>
      <c r="D240" s="1" t="s">
        <v>840</v>
      </c>
      <c r="E240" s="2">
        <v>16</v>
      </c>
      <c r="F240" s="2">
        <v>5</v>
      </c>
      <c r="G240" s="2">
        <v>6</v>
      </c>
    </row>
    <row r="241" spans="1:7" x14ac:dyDescent="0.25">
      <c r="A241" s="130">
        <f t="shared" si="3"/>
        <v>238</v>
      </c>
      <c r="B241" s="12">
        <v>235</v>
      </c>
      <c r="C241" s="27" t="s">
        <v>1003</v>
      </c>
      <c r="D241" s="1" t="s">
        <v>1007</v>
      </c>
      <c r="E241" s="2">
        <v>16</v>
      </c>
      <c r="F241" s="2">
        <v>16</v>
      </c>
      <c r="G241" s="2"/>
    </row>
    <row r="242" spans="1:7" x14ac:dyDescent="0.25">
      <c r="A242" s="130">
        <f t="shared" si="3"/>
        <v>239</v>
      </c>
      <c r="B242" s="11">
        <v>47</v>
      </c>
      <c r="C242" s="27" t="s">
        <v>108</v>
      </c>
      <c r="D242" s="1" t="s">
        <v>111</v>
      </c>
      <c r="E242" s="2">
        <v>15</v>
      </c>
      <c r="F242" s="2">
        <v>15</v>
      </c>
      <c r="G242" s="2"/>
    </row>
    <row r="243" spans="1:7" x14ac:dyDescent="0.25">
      <c r="A243" s="130">
        <f t="shared" si="3"/>
        <v>240</v>
      </c>
      <c r="B243" s="12">
        <v>98</v>
      </c>
      <c r="C243" s="27" t="s">
        <v>223</v>
      </c>
      <c r="D243" s="1" t="s">
        <v>229</v>
      </c>
      <c r="E243" s="2">
        <v>15</v>
      </c>
      <c r="F243" s="2">
        <v>15</v>
      </c>
      <c r="G243" s="2"/>
    </row>
    <row r="244" spans="1:7" x14ac:dyDescent="0.25">
      <c r="A244" s="130">
        <f t="shared" si="3"/>
        <v>241</v>
      </c>
      <c r="B244" s="12">
        <v>115</v>
      </c>
      <c r="C244" s="27" t="s">
        <v>223</v>
      </c>
      <c r="D244" s="1" t="s">
        <v>247</v>
      </c>
      <c r="E244" s="2">
        <v>15</v>
      </c>
      <c r="F244" s="2">
        <v>15</v>
      </c>
      <c r="G244" s="2"/>
    </row>
    <row r="245" spans="1:7" x14ac:dyDescent="0.25">
      <c r="A245" s="130">
        <f t="shared" si="3"/>
        <v>242</v>
      </c>
      <c r="B245" s="12">
        <v>145</v>
      </c>
      <c r="C245" s="27" t="s">
        <v>223</v>
      </c>
      <c r="D245" s="1" t="s">
        <v>250</v>
      </c>
      <c r="E245" s="2">
        <v>15</v>
      </c>
      <c r="F245" s="2">
        <v>15</v>
      </c>
      <c r="G245" s="2"/>
    </row>
    <row r="246" spans="1:7" x14ac:dyDescent="0.25">
      <c r="A246" s="130">
        <f t="shared" si="3"/>
        <v>243</v>
      </c>
      <c r="B246" s="12">
        <v>147</v>
      </c>
      <c r="C246" s="27" t="s">
        <v>223</v>
      </c>
      <c r="D246" s="1" t="s">
        <v>252</v>
      </c>
      <c r="E246" s="2">
        <v>15</v>
      </c>
      <c r="F246" s="2">
        <v>4</v>
      </c>
      <c r="G246" s="2">
        <v>6</v>
      </c>
    </row>
    <row r="247" spans="1:7" x14ac:dyDescent="0.25">
      <c r="A247" s="130">
        <f t="shared" si="3"/>
        <v>244</v>
      </c>
      <c r="B247" s="12">
        <v>148</v>
      </c>
      <c r="C247" s="27" t="s">
        <v>223</v>
      </c>
      <c r="D247" s="1" t="s">
        <v>253</v>
      </c>
      <c r="E247" s="2">
        <v>15</v>
      </c>
      <c r="F247" s="2">
        <v>15</v>
      </c>
      <c r="G247" s="2"/>
    </row>
    <row r="248" spans="1:7" x14ac:dyDescent="0.25">
      <c r="A248" s="130">
        <f t="shared" si="3"/>
        <v>245</v>
      </c>
      <c r="B248" s="12">
        <v>157</v>
      </c>
      <c r="C248" s="27" t="s">
        <v>223</v>
      </c>
      <c r="D248" s="1" t="s">
        <v>260</v>
      </c>
      <c r="E248" s="2">
        <v>15</v>
      </c>
      <c r="F248" s="2">
        <v>4</v>
      </c>
      <c r="G248" s="2">
        <v>6</v>
      </c>
    </row>
    <row r="249" spans="1:7" x14ac:dyDescent="0.25">
      <c r="A249" s="130">
        <f t="shared" si="3"/>
        <v>246</v>
      </c>
      <c r="B249" s="12">
        <v>159</v>
      </c>
      <c r="C249" s="27" t="s">
        <v>223</v>
      </c>
      <c r="D249" s="1" t="s">
        <v>262</v>
      </c>
      <c r="E249" s="2">
        <v>15</v>
      </c>
      <c r="F249" s="2">
        <v>15</v>
      </c>
      <c r="G249" s="2"/>
    </row>
    <row r="250" spans="1:7" x14ac:dyDescent="0.25">
      <c r="A250" s="130">
        <f t="shared" si="3"/>
        <v>247</v>
      </c>
      <c r="B250" s="12">
        <v>162</v>
      </c>
      <c r="C250" s="27" t="s">
        <v>223</v>
      </c>
      <c r="D250" s="1" t="s">
        <v>265</v>
      </c>
      <c r="E250" s="2">
        <v>15</v>
      </c>
      <c r="F250" s="2">
        <v>4</v>
      </c>
      <c r="G250" s="2">
        <v>6</v>
      </c>
    </row>
    <row r="251" spans="1:7" x14ac:dyDescent="0.25">
      <c r="A251" s="130">
        <f t="shared" si="3"/>
        <v>248</v>
      </c>
      <c r="B251" s="12">
        <v>171</v>
      </c>
      <c r="C251" s="27" t="s">
        <v>223</v>
      </c>
      <c r="D251" s="1" t="s">
        <v>274</v>
      </c>
      <c r="E251" s="2">
        <v>15</v>
      </c>
      <c r="F251" s="2">
        <v>4</v>
      </c>
      <c r="G251" s="2">
        <v>6</v>
      </c>
    </row>
    <row r="252" spans="1:7" x14ac:dyDescent="0.25">
      <c r="A252" s="130">
        <f t="shared" si="3"/>
        <v>249</v>
      </c>
      <c r="B252" s="12">
        <v>189</v>
      </c>
      <c r="C252" s="27" t="s">
        <v>223</v>
      </c>
      <c r="D252" s="1" t="s">
        <v>275</v>
      </c>
      <c r="E252" s="2">
        <v>15</v>
      </c>
      <c r="F252" s="2">
        <v>15</v>
      </c>
      <c r="G252" s="2"/>
    </row>
    <row r="253" spans="1:7" x14ac:dyDescent="0.25">
      <c r="A253" s="130">
        <f t="shared" si="3"/>
        <v>250</v>
      </c>
      <c r="B253" s="28">
        <v>56</v>
      </c>
      <c r="C253" s="27" t="s">
        <v>223</v>
      </c>
      <c r="D253" s="1" t="s">
        <v>309</v>
      </c>
      <c r="E253" s="2">
        <v>15</v>
      </c>
      <c r="F253" s="2">
        <v>15</v>
      </c>
      <c r="G253" s="2"/>
    </row>
    <row r="254" spans="1:7" x14ac:dyDescent="0.25">
      <c r="A254" s="130">
        <f t="shared" si="3"/>
        <v>251</v>
      </c>
      <c r="B254" s="12">
        <v>11</v>
      </c>
      <c r="C254" s="27" t="s">
        <v>377</v>
      </c>
      <c r="D254" s="1" t="s">
        <v>381</v>
      </c>
      <c r="E254" s="2">
        <v>15</v>
      </c>
      <c r="F254" s="2">
        <v>4</v>
      </c>
      <c r="G254" s="2">
        <v>6</v>
      </c>
    </row>
    <row r="255" spans="1:7" x14ac:dyDescent="0.25">
      <c r="A255" s="130">
        <f t="shared" si="3"/>
        <v>252</v>
      </c>
      <c r="B255" s="12">
        <v>208</v>
      </c>
      <c r="C255" s="27" t="s">
        <v>396</v>
      </c>
      <c r="D255" s="1" t="s">
        <v>397</v>
      </c>
      <c r="E255" s="2">
        <v>15</v>
      </c>
      <c r="F255" s="2">
        <v>15</v>
      </c>
      <c r="G255" s="2"/>
    </row>
    <row r="256" spans="1:7" x14ac:dyDescent="0.25">
      <c r="A256" s="130">
        <f t="shared" si="3"/>
        <v>253</v>
      </c>
      <c r="B256" s="28">
        <v>81</v>
      </c>
      <c r="C256" s="27" t="s">
        <v>447</v>
      </c>
      <c r="D256" s="1" t="s">
        <v>451</v>
      </c>
      <c r="E256" s="2">
        <v>15</v>
      </c>
      <c r="F256" s="2">
        <v>15</v>
      </c>
      <c r="G256" s="2"/>
    </row>
    <row r="257" spans="1:7" x14ac:dyDescent="0.25">
      <c r="A257" s="130">
        <f t="shared" si="3"/>
        <v>254</v>
      </c>
      <c r="B257" s="28">
        <v>99</v>
      </c>
      <c r="C257" s="27" t="s">
        <v>506</v>
      </c>
      <c r="D257" s="1" t="s">
        <v>508</v>
      </c>
      <c r="E257" s="2">
        <v>15</v>
      </c>
      <c r="F257" s="2">
        <v>15</v>
      </c>
      <c r="G257" s="2"/>
    </row>
    <row r="258" spans="1:7" x14ac:dyDescent="0.25">
      <c r="A258" s="130">
        <f t="shared" si="3"/>
        <v>255</v>
      </c>
      <c r="B258" s="11">
        <v>71</v>
      </c>
      <c r="C258" s="27" t="s">
        <v>727</v>
      </c>
      <c r="D258" s="1" t="s">
        <v>728</v>
      </c>
      <c r="E258" s="2">
        <v>15</v>
      </c>
      <c r="F258" s="2">
        <v>4</v>
      </c>
      <c r="G258" s="2">
        <v>6</v>
      </c>
    </row>
    <row r="259" spans="1:7" x14ac:dyDescent="0.25">
      <c r="A259" s="130">
        <f t="shared" si="3"/>
        <v>256</v>
      </c>
      <c r="B259" s="11">
        <v>72</v>
      </c>
      <c r="C259" s="27" t="s">
        <v>727</v>
      </c>
      <c r="D259" s="1" t="s">
        <v>729</v>
      </c>
      <c r="E259" s="2">
        <v>15</v>
      </c>
      <c r="F259" s="2">
        <v>4</v>
      </c>
      <c r="G259" s="2">
        <v>6</v>
      </c>
    </row>
    <row r="260" spans="1:7" x14ac:dyDescent="0.25">
      <c r="A260" s="130">
        <f t="shared" si="3"/>
        <v>257</v>
      </c>
      <c r="B260" s="28">
        <v>122</v>
      </c>
      <c r="C260" s="27" t="s">
        <v>768</v>
      </c>
      <c r="D260" s="1" t="s">
        <v>252</v>
      </c>
      <c r="E260" s="2">
        <v>15</v>
      </c>
      <c r="F260" s="2">
        <v>15</v>
      </c>
      <c r="G260" s="2"/>
    </row>
    <row r="261" spans="1:7" x14ac:dyDescent="0.25">
      <c r="A261" s="130">
        <f t="shared" si="3"/>
        <v>258</v>
      </c>
      <c r="B261" s="11">
        <v>106</v>
      </c>
      <c r="C261" s="27" t="s">
        <v>786</v>
      </c>
      <c r="D261" s="1" t="s">
        <v>787</v>
      </c>
      <c r="E261" s="2">
        <v>15</v>
      </c>
      <c r="F261" s="2">
        <v>15</v>
      </c>
      <c r="G261" s="2"/>
    </row>
    <row r="262" spans="1:7" x14ac:dyDescent="0.25">
      <c r="A262" s="130">
        <f t="shared" ref="A262:A325" si="4">A261+1</f>
        <v>259</v>
      </c>
      <c r="B262" s="12">
        <v>69</v>
      </c>
      <c r="C262" s="27" t="s">
        <v>786</v>
      </c>
      <c r="D262" s="1" t="s">
        <v>790</v>
      </c>
      <c r="E262" s="2">
        <v>15</v>
      </c>
      <c r="F262" s="2">
        <v>15</v>
      </c>
      <c r="G262" s="2"/>
    </row>
    <row r="263" spans="1:7" x14ac:dyDescent="0.25">
      <c r="A263" s="130">
        <f t="shared" si="4"/>
        <v>260</v>
      </c>
      <c r="B263" s="12">
        <v>258</v>
      </c>
      <c r="C263" s="27" t="s">
        <v>800</v>
      </c>
      <c r="D263" s="1" t="s">
        <v>838</v>
      </c>
      <c r="E263" s="2">
        <v>15</v>
      </c>
      <c r="F263" s="2">
        <v>15</v>
      </c>
      <c r="G263" s="2"/>
    </row>
    <row r="264" spans="1:7" x14ac:dyDescent="0.25">
      <c r="A264" s="130">
        <f t="shared" si="4"/>
        <v>261</v>
      </c>
      <c r="B264" s="28">
        <v>126</v>
      </c>
      <c r="C264" s="27" t="s">
        <v>872</v>
      </c>
      <c r="D264" s="1" t="s">
        <v>873</v>
      </c>
      <c r="E264" s="2">
        <v>15</v>
      </c>
      <c r="F264" s="2">
        <v>15</v>
      </c>
      <c r="G264" s="2"/>
    </row>
    <row r="265" spans="1:7" x14ac:dyDescent="0.25">
      <c r="A265" s="130">
        <f t="shared" si="4"/>
        <v>262</v>
      </c>
      <c r="B265" s="28">
        <v>140</v>
      </c>
      <c r="C265" s="27" t="s">
        <v>988</v>
      </c>
      <c r="D265" s="1" t="s">
        <v>990</v>
      </c>
      <c r="E265" s="2">
        <v>15</v>
      </c>
      <c r="F265" s="2">
        <v>15</v>
      </c>
      <c r="G265" s="2"/>
    </row>
    <row r="266" spans="1:7" x14ac:dyDescent="0.25">
      <c r="A266" s="130">
        <f t="shared" si="4"/>
        <v>263</v>
      </c>
      <c r="B266" s="12">
        <v>104</v>
      </c>
      <c r="C266" s="27" t="s">
        <v>223</v>
      </c>
      <c r="D266" s="1" t="s">
        <v>172</v>
      </c>
      <c r="E266" s="2">
        <v>14</v>
      </c>
      <c r="F266" s="2">
        <v>14</v>
      </c>
      <c r="G266" s="2"/>
    </row>
    <row r="267" spans="1:7" x14ac:dyDescent="0.25">
      <c r="A267" s="130">
        <f t="shared" si="4"/>
        <v>264</v>
      </c>
      <c r="B267" s="11">
        <v>53</v>
      </c>
      <c r="C267" s="27" t="s">
        <v>337</v>
      </c>
      <c r="D267" s="1" t="s">
        <v>338</v>
      </c>
      <c r="E267" s="2">
        <v>14</v>
      </c>
      <c r="F267" s="2">
        <v>14</v>
      </c>
      <c r="G267" s="2"/>
    </row>
    <row r="268" spans="1:7" x14ac:dyDescent="0.25">
      <c r="A268" s="130">
        <f t="shared" si="4"/>
        <v>265</v>
      </c>
      <c r="B268" s="28">
        <v>88</v>
      </c>
      <c r="C268" s="27" t="s">
        <v>466</v>
      </c>
      <c r="D268" s="1" t="s">
        <v>474</v>
      </c>
      <c r="E268" s="2">
        <v>14</v>
      </c>
      <c r="F268" s="2">
        <v>14</v>
      </c>
      <c r="G268" s="2"/>
    </row>
    <row r="269" spans="1:7" x14ac:dyDescent="0.25">
      <c r="A269" s="130">
        <f t="shared" si="4"/>
        <v>266</v>
      </c>
      <c r="B269" s="28">
        <v>90</v>
      </c>
      <c r="C269" s="27" t="s">
        <v>466</v>
      </c>
      <c r="D269" s="1" t="s">
        <v>1108</v>
      </c>
      <c r="E269" s="2">
        <v>14</v>
      </c>
      <c r="F269" s="2">
        <v>3</v>
      </c>
      <c r="G269" s="2">
        <v>6</v>
      </c>
    </row>
    <row r="270" spans="1:7" x14ac:dyDescent="0.25">
      <c r="A270" s="130">
        <f t="shared" si="4"/>
        <v>267</v>
      </c>
      <c r="B270" s="11">
        <v>59</v>
      </c>
      <c r="C270" s="27" t="s">
        <v>525</v>
      </c>
      <c r="D270" s="1" t="s">
        <v>529</v>
      </c>
      <c r="E270" s="2">
        <v>14</v>
      </c>
      <c r="F270" s="2">
        <v>14</v>
      </c>
      <c r="G270" s="2"/>
    </row>
    <row r="271" spans="1:7" x14ac:dyDescent="0.25">
      <c r="A271" s="130">
        <f t="shared" si="4"/>
        <v>268</v>
      </c>
      <c r="B271" s="12">
        <v>215</v>
      </c>
      <c r="C271" s="27" t="s">
        <v>621</v>
      </c>
      <c r="D271" s="1" t="s">
        <v>622</v>
      </c>
      <c r="E271" s="2">
        <v>14</v>
      </c>
      <c r="F271" s="2">
        <v>14</v>
      </c>
      <c r="G271" s="2"/>
    </row>
    <row r="272" spans="1:7" x14ac:dyDescent="0.25">
      <c r="A272" s="130">
        <f t="shared" si="4"/>
        <v>269</v>
      </c>
      <c r="B272" s="12">
        <v>43</v>
      </c>
      <c r="C272" s="27" t="s">
        <v>657</v>
      </c>
      <c r="D272" s="1" t="s">
        <v>668</v>
      </c>
      <c r="E272" s="2">
        <v>14</v>
      </c>
      <c r="F272" s="2">
        <v>14</v>
      </c>
      <c r="G272" s="2"/>
    </row>
    <row r="273" spans="1:7" x14ac:dyDescent="0.25">
      <c r="A273" s="130">
        <f t="shared" si="4"/>
        <v>270</v>
      </c>
      <c r="B273" s="28">
        <v>15</v>
      </c>
      <c r="C273" s="27" t="s">
        <v>698</v>
      </c>
      <c r="D273" s="1" t="s">
        <v>704</v>
      </c>
      <c r="E273" s="2">
        <v>14</v>
      </c>
      <c r="F273" s="2">
        <v>3</v>
      </c>
      <c r="G273" s="2">
        <v>6</v>
      </c>
    </row>
    <row r="274" spans="1:7" x14ac:dyDescent="0.25">
      <c r="A274" s="130">
        <f t="shared" si="4"/>
        <v>271</v>
      </c>
      <c r="B274" s="12">
        <v>252</v>
      </c>
      <c r="C274" s="27" t="s">
        <v>800</v>
      </c>
      <c r="D274" s="1" t="s">
        <v>832</v>
      </c>
      <c r="E274" s="2">
        <v>14</v>
      </c>
      <c r="F274" s="2">
        <v>14</v>
      </c>
      <c r="G274" s="2"/>
    </row>
    <row r="275" spans="1:7" x14ac:dyDescent="0.25">
      <c r="A275" s="130">
        <f t="shared" si="4"/>
        <v>272</v>
      </c>
      <c r="B275" s="12">
        <v>260</v>
      </c>
      <c r="C275" s="27" t="s">
        <v>800</v>
      </c>
      <c r="D275" s="1" t="s">
        <v>839</v>
      </c>
      <c r="E275" s="2">
        <v>14</v>
      </c>
      <c r="F275" s="2">
        <v>14</v>
      </c>
      <c r="G275" s="2"/>
    </row>
    <row r="276" spans="1:7" x14ac:dyDescent="0.25">
      <c r="A276" s="130">
        <f t="shared" si="4"/>
        <v>273</v>
      </c>
      <c r="B276" s="12">
        <v>233</v>
      </c>
      <c r="C276" s="27" t="s">
        <v>1003</v>
      </c>
      <c r="D276" s="1" t="s">
        <v>1005</v>
      </c>
      <c r="E276" s="2">
        <v>14</v>
      </c>
      <c r="F276" s="2">
        <v>3</v>
      </c>
      <c r="G276" s="2">
        <v>6</v>
      </c>
    </row>
    <row r="277" spans="1:7" x14ac:dyDescent="0.25">
      <c r="A277" s="130">
        <f t="shared" si="4"/>
        <v>274</v>
      </c>
      <c r="B277" s="12">
        <v>230</v>
      </c>
      <c r="C277" s="27" t="s">
        <v>1009</v>
      </c>
      <c r="D277" s="1" t="s">
        <v>1011</v>
      </c>
      <c r="E277" s="2">
        <v>14</v>
      </c>
      <c r="F277" s="2">
        <v>14</v>
      </c>
      <c r="G277" s="2"/>
    </row>
    <row r="278" spans="1:7" x14ac:dyDescent="0.25">
      <c r="A278" s="130">
        <f t="shared" si="4"/>
        <v>275</v>
      </c>
      <c r="B278" s="12">
        <v>143</v>
      </c>
      <c r="C278" s="27" t="s">
        <v>208</v>
      </c>
      <c r="D278" s="1" t="s">
        <v>210</v>
      </c>
      <c r="E278" s="2">
        <v>13</v>
      </c>
      <c r="F278" s="2">
        <v>13</v>
      </c>
      <c r="G278" s="2"/>
    </row>
    <row r="279" spans="1:7" x14ac:dyDescent="0.25">
      <c r="A279" s="130">
        <f t="shared" si="4"/>
        <v>276</v>
      </c>
      <c r="B279" s="12">
        <v>102</v>
      </c>
      <c r="C279" s="27" t="s">
        <v>223</v>
      </c>
      <c r="D279" s="1" t="s">
        <v>233</v>
      </c>
      <c r="E279" s="2">
        <v>13</v>
      </c>
      <c r="F279" s="2">
        <v>13</v>
      </c>
      <c r="G279" s="2"/>
    </row>
    <row r="280" spans="1:7" x14ac:dyDescent="0.25">
      <c r="A280" s="130">
        <f t="shared" si="4"/>
        <v>277</v>
      </c>
      <c r="B280" s="12">
        <v>109</v>
      </c>
      <c r="C280" s="27" t="s">
        <v>223</v>
      </c>
      <c r="D280" s="1" t="s">
        <v>241</v>
      </c>
      <c r="E280" s="2">
        <v>13</v>
      </c>
      <c r="F280" s="2">
        <v>2</v>
      </c>
      <c r="G280" s="2">
        <v>6</v>
      </c>
    </row>
    <row r="281" spans="1:7" x14ac:dyDescent="0.25">
      <c r="A281" s="130">
        <f t="shared" si="4"/>
        <v>278</v>
      </c>
      <c r="B281" s="12">
        <v>114</v>
      </c>
      <c r="C281" s="27" t="s">
        <v>223</v>
      </c>
      <c r="D281" s="1" t="s">
        <v>246</v>
      </c>
      <c r="E281" s="2">
        <v>13</v>
      </c>
      <c r="F281" s="2">
        <v>13</v>
      </c>
      <c r="G281" s="2"/>
    </row>
    <row r="282" spans="1:7" x14ac:dyDescent="0.25">
      <c r="A282" s="130">
        <f t="shared" si="4"/>
        <v>279</v>
      </c>
      <c r="B282" s="12">
        <v>152</v>
      </c>
      <c r="C282" s="27" t="s">
        <v>223</v>
      </c>
      <c r="D282" s="1" t="s">
        <v>249</v>
      </c>
      <c r="E282" s="2">
        <v>13</v>
      </c>
      <c r="F282" s="2">
        <v>13</v>
      </c>
      <c r="G282" s="2"/>
    </row>
    <row r="283" spans="1:7" x14ac:dyDescent="0.25">
      <c r="A283" s="130">
        <f t="shared" si="4"/>
        <v>280</v>
      </c>
      <c r="B283" s="12">
        <v>179</v>
      </c>
      <c r="C283" s="27" t="s">
        <v>223</v>
      </c>
      <c r="D283" s="1" t="s">
        <v>282</v>
      </c>
      <c r="E283" s="2">
        <v>13</v>
      </c>
      <c r="F283" s="2">
        <v>13</v>
      </c>
      <c r="G283" s="2"/>
    </row>
    <row r="284" spans="1:7" x14ac:dyDescent="0.25">
      <c r="A284" s="130">
        <f t="shared" si="4"/>
        <v>281</v>
      </c>
      <c r="B284" s="12">
        <v>197</v>
      </c>
      <c r="C284" s="27" t="s">
        <v>223</v>
      </c>
      <c r="D284" s="1" t="s">
        <v>300</v>
      </c>
      <c r="E284" s="2">
        <v>13</v>
      </c>
      <c r="F284" s="2">
        <v>2</v>
      </c>
      <c r="G284" s="2">
        <v>6</v>
      </c>
    </row>
    <row r="285" spans="1:7" x14ac:dyDescent="0.25">
      <c r="A285" s="130">
        <f t="shared" si="4"/>
        <v>282</v>
      </c>
      <c r="B285" s="28">
        <v>67</v>
      </c>
      <c r="C285" s="27" t="s">
        <v>373</v>
      </c>
      <c r="D285" s="1" t="s">
        <v>375</v>
      </c>
      <c r="E285" s="2">
        <v>13</v>
      </c>
      <c r="F285" s="2">
        <v>2</v>
      </c>
      <c r="G285" s="2">
        <v>6</v>
      </c>
    </row>
    <row r="286" spans="1:7" x14ac:dyDescent="0.25">
      <c r="A286" s="130">
        <f t="shared" si="4"/>
        <v>283</v>
      </c>
      <c r="B286" s="12">
        <v>12</v>
      </c>
      <c r="C286" s="27" t="s">
        <v>377</v>
      </c>
      <c r="D286" s="1" t="s">
        <v>382</v>
      </c>
      <c r="E286" s="2">
        <v>13</v>
      </c>
      <c r="F286" s="2">
        <v>2</v>
      </c>
      <c r="G286" s="2">
        <v>6</v>
      </c>
    </row>
    <row r="287" spans="1:7" x14ac:dyDescent="0.25">
      <c r="A287" s="130">
        <f t="shared" si="4"/>
        <v>284</v>
      </c>
      <c r="B287" s="12">
        <v>213</v>
      </c>
      <c r="C287" s="27" t="s">
        <v>555</v>
      </c>
      <c r="D287" s="1" t="s">
        <v>556</v>
      </c>
      <c r="E287" s="2">
        <v>13</v>
      </c>
      <c r="F287" s="2">
        <v>2</v>
      </c>
      <c r="G287" s="2">
        <v>6</v>
      </c>
    </row>
    <row r="288" spans="1:7" x14ac:dyDescent="0.25">
      <c r="A288" s="130">
        <f t="shared" si="4"/>
        <v>285</v>
      </c>
      <c r="B288" s="12" t="s">
        <v>717</v>
      </c>
      <c r="C288" s="27" t="s">
        <v>712</v>
      </c>
      <c r="D288" s="1" t="s">
        <v>718</v>
      </c>
      <c r="E288" s="2">
        <v>13</v>
      </c>
      <c r="F288" s="2">
        <v>2</v>
      </c>
      <c r="G288" s="2">
        <v>6</v>
      </c>
    </row>
    <row r="289" spans="1:7" x14ac:dyDescent="0.25">
      <c r="A289" s="130">
        <f t="shared" si="4"/>
        <v>286</v>
      </c>
      <c r="B289" s="11">
        <v>73</v>
      </c>
      <c r="C289" s="27" t="s">
        <v>734</v>
      </c>
      <c r="D289" s="1" t="s">
        <v>735</v>
      </c>
      <c r="E289" s="2">
        <v>13</v>
      </c>
      <c r="F289" s="2">
        <v>13</v>
      </c>
      <c r="G289" s="2"/>
    </row>
    <row r="290" spans="1:7" x14ac:dyDescent="0.25">
      <c r="A290" s="130">
        <f t="shared" si="4"/>
        <v>287</v>
      </c>
      <c r="B290" s="28">
        <v>116</v>
      </c>
      <c r="C290" s="27" t="s">
        <v>753</v>
      </c>
      <c r="D290" s="1" t="s">
        <v>755</v>
      </c>
      <c r="E290" s="2">
        <v>13</v>
      </c>
      <c r="F290" s="2">
        <v>13</v>
      </c>
      <c r="G290" s="2">
        <v>6</v>
      </c>
    </row>
    <row r="291" spans="1:7" x14ac:dyDescent="0.25">
      <c r="A291" s="130">
        <f t="shared" si="4"/>
        <v>288</v>
      </c>
      <c r="B291" s="12">
        <v>250</v>
      </c>
      <c r="C291" s="27" t="s">
        <v>800</v>
      </c>
      <c r="D291" s="1" t="s">
        <v>830</v>
      </c>
      <c r="E291" s="2">
        <v>13</v>
      </c>
      <c r="F291" s="2">
        <v>2</v>
      </c>
      <c r="G291" s="2">
        <v>6</v>
      </c>
    </row>
    <row r="292" spans="1:7" x14ac:dyDescent="0.25">
      <c r="A292" s="130">
        <f t="shared" si="4"/>
        <v>289</v>
      </c>
      <c r="B292" s="12">
        <v>251</v>
      </c>
      <c r="C292" s="27" t="s">
        <v>800</v>
      </c>
      <c r="D292" s="1" t="s">
        <v>831</v>
      </c>
      <c r="E292" s="2">
        <v>13</v>
      </c>
      <c r="F292" s="2">
        <v>13</v>
      </c>
      <c r="G292" s="2"/>
    </row>
    <row r="293" spans="1:7" x14ac:dyDescent="0.25">
      <c r="A293" s="130">
        <f t="shared" si="4"/>
        <v>290</v>
      </c>
      <c r="B293" s="12">
        <v>254</v>
      </c>
      <c r="C293" s="27" t="s">
        <v>800</v>
      </c>
      <c r="D293" s="1" t="s">
        <v>834</v>
      </c>
      <c r="E293" s="2">
        <v>13</v>
      </c>
      <c r="F293" s="2">
        <v>13</v>
      </c>
      <c r="G293" s="2"/>
    </row>
    <row r="294" spans="1:7" x14ac:dyDescent="0.25">
      <c r="A294" s="130">
        <f t="shared" si="4"/>
        <v>291</v>
      </c>
      <c r="B294" s="12">
        <v>242</v>
      </c>
      <c r="C294" s="27" t="s">
        <v>897</v>
      </c>
      <c r="D294" s="1" t="s">
        <v>906</v>
      </c>
      <c r="E294" s="2">
        <v>13</v>
      </c>
      <c r="F294" s="2">
        <v>13</v>
      </c>
      <c r="G294" s="2"/>
    </row>
    <row r="295" spans="1:7" x14ac:dyDescent="0.25">
      <c r="A295" s="130">
        <f t="shared" si="4"/>
        <v>292</v>
      </c>
      <c r="B295" s="11">
        <v>21</v>
      </c>
      <c r="C295" s="27" t="s">
        <v>1032</v>
      </c>
      <c r="D295" s="1" t="s">
        <v>1035</v>
      </c>
      <c r="E295" s="2">
        <v>13</v>
      </c>
      <c r="F295" s="2">
        <v>2</v>
      </c>
      <c r="G295" s="2">
        <v>6</v>
      </c>
    </row>
    <row r="296" spans="1:7" x14ac:dyDescent="0.25">
      <c r="A296" s="130">
        <f t="shared" si="4"/>
        <v>293</v>
      </c>
      <c r="B296" s="11">
        <v>5</v>
      </c>
      <c r="C296" s="27" t="s">
        <v>398</v>
      </c>
      <c r="D296" s="1" t="s">
        <v>399</v>
      </c>
      <c r="E296" s="2">
        <v>12</v>
      </c>
      <c r="F296" s="2">
        <v>1</v>
      </c>
      <c r="G296" s="2">
        <v>6</v>
      </c>
    </row>
    <row r="297" spans="1:7" x14ac:dyDescent="0.25">
      <c r="A297" s="130">
        <f t="shared" si="4"/>
        <v>294</v>
      </c>
      <c r="B297" s="28">
        <v>94</v>
      </c>
      <c r="C297" s="27" t="s">
        <v>466</v>
      </c>
      <c r="D297" s="1" t="s">
        <v>482</v>
      </c>
      <c r="E297" s="2">
        <v>12</v>
      </c>
      <c r="F297" s="2">
        <v>12</v>
      </c>
      <c r="G297" s="2"/>
    </row>
    <row r="298" spans="1:7" x14ac:dyDescent="0.25">
      <c r="A298" s="130">
        <f t="shared" si="4"/>
        <v>295</v>
      </c>
      <c r="B298" s="28">
        <v>100</v>
      </c>
      <c r="C298" s="27" t="s">
        <v>535</v>
      </c>
      <c r="D298" s="1" t="s">
        <v>536</v>
      </c>
      <c r="E298" s="2">
        <v>12</v>
      </c>
      <c r="F298" s="2">
        <v>1</v>
      </c>
      <c r="G298" s="2">
        <v>6</v>
      </c>
    </row>
    <row r="299" spans="1:7" x14ac:dyDescent="0.25">
      <c r="A299" s="130">
        <f t="shared" si="4"/>
        <v>296</v>
      </c>
      <c r="B299" s="11">
        <v>38</v>
      </c>
      <c r="C299" s="27" t="s">
        <v>773</v>
      </c>
      <c r="D299" s="1" t="s">
        <v>776</v>
      </c>
      <c r="E299" s="2">
        <v>12</v>
      </c>
      <c r="F299" s="2">
        <v>12</v>
      </c>
      <c r="G299" s="2"/>
    </row>
    <row r="300" spans="1:7" x14ac:dyDescent="0.25">
      <c r="A300" s="130">
        <f t="shared" si="4"/>
        <v>297</v>
      </c>
      <c r="B300" s="12">
        <v>236</v>
      </c>
      <c r="C300" s="27" t="s">
        <v>1003</v>
      </c>
      <c r="D300" s="1" t="s">
        <v>1008</v>
      </c>
      <c r="E300" s="2">
        <v>12</v>
      </c>
      <c r="F300" s="2">
        <v>12</v>
      </c>
      <c r="G300" s="2"/>
    </row>
    <row r="301" spans="1:7" x14ac:dyDescent="0.25">
      <c r="A301" s="130">
        <f t="shared" si="4"/>
        <v>298</v>
      </c>
      <c r="B301" s="28">
        <v>27</v>
      </c>
      <c r="C301" s="27" t="s">
        <v>132</v>
      </c>
      <c r="D301" s="1" t="s">
        <v>134</v>
      </c>
      <c r="E301" s="2">
        <v>11</v>
      </c>
      <c r="F301" s="2">
        <v>11</v>
      </c>
      <c r="G301" s="2"/>
    </row>
    <row r="302" spans="1:7" x14ac:dyDescent="0.25">
      <c r="A302" s="130">
        <f t="shared" si="4"/>
        <v>299</v>
      </c>
      <c r="B302" s="12">
        <v>101</v>
      </c>
      <c r="C302" s="27" t="s">
        <v>223</v>
      </c>
      <c r="D302" s="1" t="s">
        <v>232</v>
      </c>
      <c r="E302" s="2">
        <v>11</v>
      </c>
      <c r="F302" s="2"/>
      <c r="G302" s="2">
        <v>6</v>
      </c>
    </row>
    <row r="303" spans="1:7" x14ac:dyDescent="0.25">
      <c r="A303" s="130">
        <f t="shared" si="4"/>
        <v>300</v>
      </c>
      <c r="B303" s="28">
        <v>96</v>
      </c>
      <c r="C303" s="27" t="s">
        <v>466</v>
      </c>
      <c r="D303" s="1" t="s">
        <v>484</v>
      </c>
      <c r="E303" s="2">
        <v>11</v>
      </c>
      <c r="F303" s="2">
        <v>11</v>
      </c>
      <c r="G303" s="2"/>
    </row>
    <row r="304" spans="1:7" x14ac:dyDescent="0.25">
      <c r="A304" s="130">
        <f t="shared" si="4"/>
        <v>301</v>
      </c>
      <c r="B304" s="11">
        <v>55</v>
      </c>
      <c r="C304" s="27" t="s">
        <v>525</v>
      </c>
      <c r="D304" s="1" t="s">
        <v>526</v>
      </c>
      <c r="E304" s="2">
        <v>11</v>
      </c>
      <c r="F304" s="2"/>
      <c r="G304" s="2">
        <v>6</v>
      </c>
    </row>
    <row r="305" spans="1:7" x14ac:dyDescent="0.25">
      <c r="A305" s="130">
        <f t="shared" si="4"/>
        <v>302</v>
      </c>
      <c r="B305" s="11">
        <v>56</v>
      </c>
      <c r="C305" s="27" t="s">
        <v>525</v>
      </c>
      <c r="D305" s="1" t="s">
        <v>526</v>
      </c>
      <c r="E305" s="2">
        <v>11</v>
      </c>
      <c r="F305" s="2">
        <v>11</v>
      </c>
      <c r="G305" s="2"/>
    </row>
    <row r="306" spans="1:7" x14ac:dyDescent="0.25">
      <c r="A306" s="130">
        <f t="shared" si="4"/>
        <v>303</v>
      </c>
      <c r="B306" s="12">
        <v>19</v>
      </c>
      <c r="C306" s="27" t="s">
        <v>525</v>
      </c>
      <c r="D306" s="1" t="s">
        <v>531</v>
      </c>
      <c r="E306" s="2">
        <v>11</v>
      </c>
      <c r="F306" s="2"/>
      <c r="G306" s="2">
        <v>6</v>
      </c>
    </row>
    <row r="307" spans="1:7" x14ac:dyDescent="0.25">
      <c r="A307" s="130">
        <f t="shared" si="4"/>
        <v>304</v>
      </c>
      <c r="B307" s="11">
        <v>63</v>
      </c>
      <c r="C307" s="27" t="s">
        <v>545</v>
      </c>
      <c r="D307" s="1" t="s">
        <v>547</v>
      </c>
      <c r="E307" s="2">
        <v>11</v>
      </c>
      <c r="F307" s="2"/>
      <c r="G307" s="2">
        <v>6</v>
      </c>
    </row>
    <row r="308" spans="1:7" x14ac:dyDescent="0.25">
      <c r="A308" s="130">
        <f t="shared" si="4"/>
        <v>305</v>
      </c>
      <c r="B308" s="12">
        <v>214</v>
      </c>
      <c r="C308" s="27" t="s">
        <v>612</v>
      </c>
      <c r="D308" s="1" t="s">
        <v>613</v>
      </c>
      <c r="E308" s="2">
        <v>11</v>
      </c>
      <c r="F308" s="2">
        <v>11</v>
      </c>
      <c r="G308" s="2"/>
    </row>
    <row r="309" spans="1:7" x14ac:dyDescent="0.25">
      <c r="A309" s="130">
        <f t="shared" si="4"/>
        <v>306</v>
      </c>
      <c r="B309" s="11">
        <v>9</v>
      </c>
      <c r="C309" s="27" t="s">
        <v>629</v>
      </c>
      <c r="D309" s="1" t="s">
        <v>630</v>
      </c>
      <c r="E309" s="2">
        <v>11</v>
      </c>
      <c r="F309" s="2">
        <v>11</v>
      </c>
      <c r="G309" s="2"/>
    </row>
    <row r="310" spans="1:7" x14ac:dyDescent="0.25">
      <c r="A310" s="130">
        <f t="shared" si="4"/>
        <v>307</v>
      </c>
      <c r="B310" s="12">
        <v>217</v>
      </c>
      <c r="C310" s="27" t="s">
        <v>712</v>
      </c>
      <c r="D310" s="1" t="s">
        <v>714</v>
      </c>
      <c r="E310" s="2">
        <v>11</v>
      </c>
      <c r="F310" s="2">
        <v>0</v>
      </c>
      <c r="G310" s="2">
        <v>6</v>
      </c>
    </row>
    <row r="311" spans="1:7" x14ac:dyDescent="0.25">
      <c r="A311" s="130">
        <f t="shared" si="4"/>
        <v>308</v>
      </c>
      <c r="B311" s="11">
        <v>70</v>
      </c>
      <c r="C311" s="27" t="s">
        <v>725</v>
      </c>
      <c r="D311" s="1" t="s">
        <v>726</v>
      </c>
      <c r="E311" s="2">
        <v>11</v>
      </c>
      <c r="F311" s="2">
        <v>11</v>
      </c>
      <c r="G311" s="2"/>
    </row>
    <row r="312" spans="1:7" x14ac:dyDescent="0.25">
      <c r="A312" s="130">
        <f t="shared" si="4"/>
        <v>309</v>
      </c>
      <c r="B312" s="12">
        <v>222</v>
      </c>
      <c r="C312" s="27" t="s">
        <v>738</v>
      </c>
      <c r="D312" s="1" t="s">
        <v>743</v>
      </c>
      <c r="E312" s="2">
        <v>11</v>
      </c>
      <c r="F312" s="2">
        <v>0</v>
      </c>
      <c r="G312" s="2">
        <v>6</v>
      </c>
    </row>
    <row r="313" spans="1:7" x14ac:dyDescent="0.25">
      <c r="A313" s="130">
        <f t="shared" si="4"/>
        <v>310</v>
      </c>
      <c r="B313" s="12">
        <v>248</v>
      </c>
      <c r="C313" s="27" t="s">
        <v>800</v>
      </c>
      <c r="D313" s="1" t="s">
        <v>569</v>
      </c>
      <c r="E313" s="2">
        <v>11</v>
      </c>
      <c r="F313" s="2"/>
      <c r="G313" s="2">
        <v>6</v>
      </c>
    </row>
    <row r="314" spans="1:7" x14ac:dyDescent="0.25">
      <c r="A314" s="130">
        <f t="shared" si="4"/>
        <v>311</v>
      </c>
      <c r="B314" s="11">
        <v>12</v>
      </c>
      <c r="C314" s="27" t="s">
        <v>943</v>
      </c>
      <c r="D314" s="1" t="s">
        <v>944</v>
      </c>
      <c r="E314" s="2">
        <v>11</v>
      </c>
      <c r="F314" s="2"/>
      <c r="G314" s="2">
        <v>6</v>
      </c>
    </row>
    <row r="315" spans="1:7" x14ac:dyDescent="0.25">
      <c r="A315" s="130">
        <f t="shared" si="4"/>
        <v>312</v>
      </c>
      <c r="B315" s="28">
        <v>25</v>
      </c>
      <c r="C315" s="27" t="s">
        <v>132</v>
      </c>
      <c r="D315" s="1" t="s">
        <v>134</v>
      </c>
      <c r="E315" s="2">
        <v>10</v>
      </c>
      <c r="F315" s="2">
        <v>10</v>
      </c>
      <c r="G315" s="2"/>
    </row>
    <row r="316" spans="1:7" x14ac:dyDescent="0.25">
      <c r="A316" s="130">
        <f t="shared" si="4"/>
        <v>313</v>
      </c>
      <c r="B316" s="11">
        <v>85</v>
      </c>
      <c r="C316" s="27" t="s">
        <v>179</v>
      </c>
      <c r="D316" s="1" t="s">
        <v>182</v>
      </c>
      <c r="E316" s="2">
        <v>10</v>
      </c>
      <c r="F316" s="2">
        <v>10</v>
      </c>
      <c r="G316" s="2"/>
    </row>
    <row r="317" spans="1:7" x14ac:dyDescent="0.25">
      <c r="A317" s="130">
        <f t="shared" si="4"/>
        <v>314</v>
      </c>
      <c r="B317" s="12">
        <v>97</v>
      </c>
      <c r="C317" s="27" t="s">
        <v>223</v>
      </c>
      <c r="D317" s="1" t="s">
        <v>228</v>
      </c>
      <c r="E317" s="2">
        <v>10</v>
      </c>
      <c r="F317" s="2">
        <v>10</v>
      </c>
      <c r="G317" s="2"/>
    </row>
    <row r="318" spans="1:7" x14ac:dyDescent="0.25">
      <c r="A318" s="130">
        <f t="shared" si="4"/>
        <v>315</v>
      </c>
      <c r="B318" s="12">
        <v>155</v>
      </c>
      <c r="C318" s="27" t="s">
        <v>223</v>
      </c>
      <c r="D318" s="1" t="s">
        <v>253</v>
      </c>
      <c r="E318" s="2">
        <v>10</v>
      </c>
      <c r="F318" s="2">
        <v>10</v>
      </c>
      <c r="G318" s="2"/>
    </row>
    <row r="319" spans="1:7" x14ac:dyDescent="0.25">
      <c r="A319" s="130">
        <f t="shared" si="4"/>
        <v>316</v>
      </c>
      <c r="B319" s="28">
        <v>48</v>
      </c>
      <c r="C319" s="27" t="s">
        <v>223</v>
      </c>
      <c r="D319" s="1" t="s">
        <v>302</v>
      </c>
      <c r="E319" s="2">
        <v>10</v>
      </c>
      <c r="F319" s="2">
        <v>10</v>
      </c>
      <c r="G319" s="2"/>
    </row>
    <row r="320" spans="1:7" x14ac:dyDescent="0.25">
      <c r="A320" s="130">
        <f t="shared" si="4"/>
        <v>317</v>
      </c>
      <c r="B320" s="11">
        <v>36</v>
      </c>
      <c r="C320" s="27" t="s">
        <v>368</v>
      </c>
      <c r="D320" s="1" t="s">
        <v>372</v>
      </c>
      <c r="E320" s="2">
        <v>10</v>
      </c>
      <c r="F320" s="2">
        <v>10</v>
      </c>
      <c r="G320" s="2"/>
    </row>
    <row r="321" spans="1:7" x14ac:dyDescent="0.25">
      <c r="A321" s="130">
        <f t="shared" si="4"/>
        <v>318</v>
      </c>
      <c r="B321" s="28">
        <v>68</v>
      </c>
      <c r="C321" s="27" t="s">
        <v>373</v>
      </c>
      <c r="D321" s="1" t="s">
        <v>376</v>
      </c>
      <c r="E321" s="2">
        <v>10</v>
      </c>
      <c r="F321" s="2">
        <v>10</v>
      </c>
      <c r="G321" s="2"/>
    </row>
    <row r="322" spans="1:7" x14ac:dyDescent="0.25">
      <c r="A322" s="130">
        <f t="shared" si="4"/>
        <v>319</v>
      </c>
      <c r="B322" s="28">
        <v>40</v>
      </c>
      <c r="C322" s="27" t="s">
        <v>417</v>
      </c>
      <c r="D322" s="1" t="s">
        <v>418</v>
      </c>
      <c r="E322" s="2">
        <v>10</v>
      </c>
      <c r="F322" s="2">
        <v>10</v>
      </c>
      <c r="G322" s="2"/>
    </row>
    <row r="323" spans="1:7" x14ac:dyDescent="0.25">
      <c r="A323" s="130">
        <f t="shared" si="4"/>
        <v>320</v>
      </c>
      <c r="B323" s="28">
        <v>86</v>
      </c>
      <c r="C323" s="27" t="s">
        <v>466</v>
      </c>
      <c r="D323" s="1" t="s">
        <v>470</v>
      </c>
      <c r="E323" s="2">
        <v>10</v>
      </c>
      <c r="F323" s="2">
        <v>10</v>
      </c>
      <c r="G323" s="2"/>
    </row>
    <row r="324" spans="1:7" x14ac:dyDescent="0.25">
      <c r="A324" s="130">
        <f t="shared" si="4"/>
        <v>321</v>
      </c>
      <c r="B324" s="28">
        <v>98</v>
      </c>
      <c r="C324" s="27" t="s">
        <v>506</v>
      </c>
      <c r="D324" s="1" t="s">
        <v>507</v>
      </c>
      <c r="E324" s="2">
        <v>10</v>
      </c>
      <c r="F324" s="2">
        <v>10</v>
      </c>
      <c r="G324" s="2"/>
    </row>
    <row r="325" spans="1:7" x14ac:dyDescent="0.25">
      <c r="A325" s="130">
        <f t="shared" si="4"/>
        <v>322</v>
      </c>
      <c r="B325" s="11">
        <v>62</v>
      </c>
      <c r="C325" s="27" t="s">
        <v>545</v>
      </c>
      <c r="D325" s="1" t="s">
        <v>546</v>
      </c>
      <c r="E325" s="2">
        <v>10</v>
      </c>
      <c r="F325" s="2">
        <v>10</v>
      </c>
      <c r="G325" s="2"/>
    </row>
    <row r="326" spans="1:7" x14ac:dyDescent="0.25">
      <c r="A326" s="130">
        <f t="shared" ref="A326:A389" si="5">A325+1</f>
        <v>323</v>
      </c>
      <c r="B326" s="12" t="s">
        <v>616</v>
      </c>
      <c r="C326" s="27" t="s">
        <v>617</v>
      </c>
      <c r="D326" s="1" t="s">
        <v>618</v>
      </c>
      <c r="E326" s="2">
        <v>10</v>
      </c>
      <c r="F326" s="2">
        <v>10</v>
      </c>
      <c r="G326" s="2"/>
    </row>
    <row r="327" spans="1:7" x14ac:dyDescent="0.25">
      <c r="A327" s="130">
        <f t="shared" si="5"/>
        <v>324</v>
      </c>
      <c r="B327" s="28">
        <v>14</v>
      </c>
      <c r="C327" s="27" t="s">
        <v>698</v>
      </c>
      <c r="D327" s="1" t="s">
        <v>1109</v>
      </c>
      <c r="E327" s="2">
        <v>10</v>
      </c>
      <c r="F327" s="2">
        <v>10</v>
      </c>
      <c r="G327" s="2"/>
    </row>
    <row r="328" spans="1:7" x14ac:dyDescent="0.25">
      <c r="A328" s="130">
        <f t="shared" si="5"/>
        <v>325</v>
      </c>
      <c r="B328" s="28">
        <v>17</v>
      </c>
      <c r="C328" s="27" t="s">
        <v>698</v>
      </c>
      <c r="D328" s="1" t="s">
        <v>706</v>
      </c>
      <c r="E328" s="2">
        <v>10</v>
      </c>
      <c r="F328" s="2">
        <v>10</v>
      </c>
      <c r="G328" s="2"/>
    </row>
    <row r="329" spans="1:7" x14ac:dyDescent="0.25">
      <c r="A329" s="130">
        <f t="shared" si="5"/>
        <v>326</v>
      </c>
      <c r="B329" s="12">
        <v>68</v>
      </c>
      <c r="C329" s="27" t="s">
        <v>786</v>
      </c>
      <c r="D329" s="1" t="s">
        <v>789</v>
      </c>
      <c r="E329" s="2">
        <v>10</v>
      </c>
      <c r="F329" s="2">
        <v>10</v>
      </c>
      <c r="G329" s="2"/>
    </row>
    <row r="330" spans="1:7" x14ac:dyDescent="0.25">
      <c r="A330" s="130">
        <f t="shared" si="5"/>
        <v>327</v>
      </c>
      <c r="B330" s="28">
        <v>22</v>
      </c>
      <c r="C330" s="27" t="s">
        <v>85</v>
      </c>
      <c r="D330" s="1" t="s">
        <v>89</v>
      </c>
      <c r="E330" s="2">
        <v>9</v>
      </c>
      <c r="F330" s="2">
        <v>19</v>
      </c>
      <c r="G330" s="2">
        <v>6</v>
      </c>
    </row>
    <row r="331" spans="1:7" x14ac:dyDescent="0.25">
      <c r="A331" s="130">
        <f t="shared" si="5"/>
        <v>328</v>
      </c>
      <c r="B331" s="12">
        <v>96</v>
      </c>
      <c r="C331" s="27" t="s">
        <v>223</v>
      </c>
      <c r="D331" s="1" t="s">
        <v>227</v>
      </c>
      <c r="E331" s="2">
        <v>9</v>
      </c>
      <c r="F331" s="2">
        <v>19</v>
      </c>
      <c r="G331" s="2">
        <v>6</v>
      </c>
    </row>
    <row r="332" spans="1:7" x14ac:dyDescent="0.25">
      <c r="A332" s="130">
        <f t="shared" si="5"/>
        <v>329</v>
      </c>
      <c r="B332" s="12">
        <v>110</v>
      </c>
      <c r="C332" s="27" t="s">
        <v>223</v>
      </c>
      <c r="D332" s="1" t="s">
        <v>242</v>
      </c>
      <c r="E332" s="2">
        <v>9</v>
      </c>
      <c r="F332" s="2">
        <v>19</v>
      </c>
      <c r="G332" s="2">
        <v>6</v>
      </c>
    </row>
    <row r="333" spans="1:7" x14ac:dyDescent="0.25">
      <c r="A333" s="130">
        <f t="shared" si="5"/>
        <v>330</v>
      </c>
      <c r="B333" s="12">
        <v>156</v>
      </c>
      <c r="C333" s="27" t="s">
        <v>223</v>
      </c>
      <c r="D333" s="1" t="s">
        <v>1110</v>
      </c>
      <c r="E333" s="2">
        <v>9</v>
      </c>
      <c r="F333" s="2">
        <v>9</v>
      </c>
      <c r="G333" s="2"/>
    </row>
    <row r="334" spans="1:7" x14ac:dyDescent="0.25">
      <c r="A334" s="130">
        <f t="shared" si="5"/>
        <v>331</v>
      </c>
      <c r="B334" s="12">
        <v>201</v>
      </c>
      <c r="C334" s="27" t="s">
        <v>351</v>
      </c>
      <c r="D334" s="1" t="s">
        <v>357</v>
      </c>
      <c r="E334" s="2">
        <v>9</v>
      </c>
      <c r="F334" s="2">
        <v>9</v>
      </c>
      <c r="G334" s="2"/>
    </row>
    <row r="335" spans="1:7" x14ac:dyDescent="0.25">
      <c r="A335" s="130">
        <f t="shared" si="5"/>
        <v>332</v>
      </c>
      <c r="B335" s="28">
        <v>64</v>
      </c>
      <c r="C335" s="27" t="s">
        <v>358</v>
      </c>
      <c r="D335" s="1" t="s">
        <v>365</v>
      </c>
      <c r="E335" s="2">
        <v>9</v>
      </c>
      <c r="F335" s="2">
        <v>9</v>
      </c>
      <c r="G335" s="2"/>
    </row>
    <row r="336" spans="1:7" x14ac:dyDescent="0.25">
      <c r="A336" s="130">
        <f t="shared" si="5"/>
        <v>333</v>
      </c>
      <c r="B336" s="12">
        <v>133</v>
      </c>
      <c r="C336" s="27" t="s">
        <v>384</v>
      </c>
      <c r="D336" s="1" t="s">
        <v>172</v>
      </c>
      <c r="E336" s="2">
        <v>9</v>
      </c>
      <c r="F336" s="2">
        <v>9</v>
      </c>
      <c r="G336" s="2"/>
    </row>
    <row r="337" spans="1:7" x14ac:dyDescent="0.25">
      <c r="A337" s="130">
        <f t="shared" si="5"/>
        <v>334</v>
      </c>
      <c r="B337" s="28">
        <v>69</v>
      </c>
      <c r="C337" s="27" t="s">
        <v>454</v>
      </c>
      <c r="D337" s="1" t="s">
        <v>455</v>
      </c>
      <c r="E337" s="2">
        <v>9</v>
      </c>
      <c r="F337" s="2">
        <v>9</v>
      </c>
      <c r="G337" s="2"/>
    </row>
    <row r="338" spans="1:7" x14ac:dyDescent="0.25">
      <c r="A338" s="130">
        <f t="shared" si="5"/>
        <v>335</v>
      </c>
      <c r="B338" s="12">
        <v>134</v>
      </c>
      <c r="C338" s="27" t="s">
        <v>557</v>
      </c>
      <c r="D338" s="1" t="s">
        <v>1111</v>
      </c>
      <c r="E338" s="2">
        <v>9</v>
      </c>
      <c r="F338" s="2">
        <v>9</v>
      </c>
      <c r="G338" s="2"/>
    </row>
    <row r="339" spans="1:7" x14ac:dyDescent="0.25">
      <c r="A339" s="130">
        <f t="shared" si="5"/>
        <v>336</v>
      </c>
      <c r="B339" s="12">
        <v>216</v>
      </c>
      <c r="C339" s="27" t="s">
        <v>712</v>
      </c>
      <c r="D339" s="1" t="s">
        <v>713</v>
      </c>
      <c r="E339" s="2">
        <v>9</v>
      </c>
      <c r="F339" s="2">
        <v>9</v>
      </c>
      <c r="G339" s="2"/>
    </row>
    <row r="340" spans="1:7" x14ac:dyDescent="0.25">
      <c r="A340" s="130">
        <f t="shared" si="5"/>
        <v>337</v>
      </c>
      <c r="B340" s="12">
        <v>218</v>
      </c>
      <c r="C340" s="27" t="s">
        <v>712</v>
      </c>
      <c r="D340" s="1" t="s">
        <v>719</v>
      </c>
      <c r="E340" s="2">
        <v>9</v>
      </c>
      <c r="F340" s="2">
        <v>9</v>
      </c>
      <c r="G340" s="2"/>
    </row>
    <row r="341" spans="1:7" x14ac:dyDescent="0.25">
      <c r="A341" s="130">
        <f t="shared" si="5"/>
        <v>338</v>
      </c>
      <c r="B341" s="12">
        <v>237</v>
      </c>
      <c r="C341" s="27" t="s">
        <v>746</v>
      </c>
      <c r="D341" s="1" t="s">
        <v>747</v>
      </c>
      <c r="E341" s="2">
        <v>9</v>
      </c>
      <c r="F341" s="2">
        <v>19</v>
      </c>
      <c r="G341" s="2">
        <v>6</v>
      </c>
    </row>
    <row r="342" spans="1:7" x14ac:dyDescent="0.25">
      <c r="A342" s="130">
        <f t="shared" si="5"/>
        <v>339</v>
      </c>
      <c r="B342" s="12">
        <v>247</v>
      </c>
      <c r="C342" s="27" t="s">
        <v>800</v>
      </c>
      <c r="D342" s="1" t="s">
        <v>828</v>
      </c>
      <c r="E342" s="2">
        <v>9</v>
      </c>
      <c r="F342" s="2">
        <v>19</v>
      </c>
      <c r="G342" s="2">
        <v>6</v>
      </c>
    </row>
    <row r="343" spans="1:7" x14ac:dyDescent="0.25">
      <c r="A343" s="130">
        <f t="shared" si="5"/>
        <v>340</v>
      </c>
      <c r="B343" s="12">
        <v>239</v>
      </c>
      <c r="C343" s="27" t="s">
        <v>897</v>
      </c>
      <c r="D343" s="1" t="s">
        <v>903</v>
      </c>
      <c r="E343" s="2">
        <v>9</v>
      </c>
      <c r="F343" s="2">
        <v>9</v>
      </c>
      <c r="G343" s="2"/>
    </row>
    <row r="344" spans="1:7" x14ac:dyDescent="0.25">
      <c r="A344" s="130">
        <f t="shared" si="5"/>
        <v>341</v>
      </c>
      <c r="B344" s="12">
        <v>234</v>
      </c>
      <c r="C344" s="27" t="s">
        <v>1003</v>
      </c>
      <c r="D344" s="1" t="s">
        <v>1006</v>
      </c>
      <c r="E344" s="2">
        <v>9</v>
      </c>
      <c r="F344" s="2">
        <v>19</v>
      </c>
      <c r="G344" s="2">
        <v>6</v>
      </c>
    </row>
    <row r="345" spans="1:7" x14ac:dyDescent="0.25">
      <c r="A345" s="130">
        <f t="shared" si="5"/>
        <v>342</v>
      </c>
      <c r="B345" s="11">
        <v>22</v>
      </c>
      <c r="C345" s="27" t="s">
        <v>1032</v>
      </c>
      <c r="D345" s="1" t="s">
        <v>1036</v>
      </c>
      <c r="E345" s="2">
        <v>9</v>
      </c>
      <c r="F345" s="2">
        <v>19</v>
      </c>
      <c r="G345" s="2">
        <v>6</v>
      </c>
    </row>
    <row r="346" spans="1:7" x14ac:dyDescent="0.25">
      <c r="A346" s="130">
        <f t="shared" si="5"/>
        <v>343</v>
      </c>
      <c r="B346" s="12">
        <v>203</v>
      </c>
      <c r="C346" s="27" t="s">
        <v>108</v>
      </c>
      <c r="D346" s="1" t="s">
        <v>120</v>
      </c>
      <c r="E346" s="2">
        <v>8</v>
      </c>
      <c r="F346" s="2">
        <v>18</v>
      </c>
      <c r="G346" s="2">
        <v>6</v>
      </c>
    </row>
    <row r="347" spans="1:7" x14ac:dyDescent="0.25">
      <c r="A347" s="130">
        <f t="shared" si="5"/>
        <v>344</v>
      </c>
      <c r="B347" s="11">
        <v>87</v>
      </c>
      <c r="C347" s="27" t="s">
        <v>179</v>
      </c>
      <c r="D347" s="1" t="s">
        <v>185</v>
      </c>
      <c r="E347" s="2">
        <v>8</v>
      </c>
      <c r="F347" s="2">
        <v>18</v>
      </c>
      <c r="G347" s="2">
        <v>6</v>
      </c>
    </row>
    <row r="348" spans="1:7" x14ac:dyDescent="0.25">
      <c r="A348" s="130">
        <f t="shared" si="5"/>
        <v>345</v>
      </c>
      <c r="B348" s="12">
        <v>210</v>
      </c>
      <c r="C348" s="27" t="s">
        <v>447</v>
      </c>
      <c r="D348" s="1" t="s">
        <v>450</v>
      </c>
      <c r="E348" s="2">
        <v>8</v>
      </c>
      <c r="F348" s="2"/>
      <c r="G348" s="2"/>
    </row>
    <row r="349" spans="1:7" x14ac:dyDescent="0.25">
      <c r="A349" s="130">
        <f t="shared" si="5"/>
        <v>346</v>
      </c>
      <c r="B349" s="28">
        <v>92</v>
      </c>
      <c r="C349" s="27" t="s">
        <v>466</v>
      </c>
      <c r="D349" s="1" t="s">
        <v>480</v>
      </c>
      <c r="E349" s="2">
        <v>8</v>
      </c>
      <c r="F349" s="2">
        <v>18</v>
      </c>
      <c r="G349" s="2">
        <v>6</v>
      </c>
    </row>
    <row r="350" spans="1:7" x14ac:dyDescent="0.25">
      <c r="A350" s="130">
        <f t="shared" si="5"/>
        <v>347</v>
      </c>
      <c r="B350" s="12">
        <v>42</v>
      </c>
      <c r="C350" s="27" t="s">
        <v>657</v>
      </c>
      <c r="D350" s="1" t="s">
        <v>667</v>
      </c>
      <c r="E350" s="2">
        <v>8</v>
      </c>
      <c r="F350" s="2">
        <v>18</v>
      </c>
      <c r="G350" s="2">
        <v>6</v>
      </c>
    </row>
    <row r="351" spans="1:7" x14ac:dyDescent="0.25">
      <c r="A351" s="130">
        <f t="shared" si="5"/>
        <v>348</v>
      </c>
      <c r="B351" s="12">
        <v>44</v>
      </c>
      <c r="C351" s="27" t="s">
        <v>657</v>
      </c>
      <c r="D351" s="1" t="s">
        <v>669</v>
      </c>
      <c r="E351" s="2">
        <v>8</v>
      </c>
      <c r="F351" s="2">
        <v>8</v>
      </c>
      <c r="G351" s="2"/>
    </row>
    <row r="352" spans="1:7" x14ac:dyDescent="0.25">
      <c r="A352" s="130">
        <f t="shared" si="5"/>
        <v>349</v>
      </c>
      <c r="B352" s="28">
        <v>12</v>
      </c>
      <c r="C352" s="27" t="s">
        <v>698</v>
      </c>
      <c r="D352" s="1" t="s">
        <v>699</v>
      </c>
      <c r="E352" s="2">
        <v>8</v>
      </c>
      <c r="F352" s="2">
        <v>10</v>
      </c>
      <c r="G352" s="2"/>
    </row>
    <row r="353" spans="1:7" x14ac:dyDescent="0.25">
      <c r="A353" s="130">
        <f t="shared" si="5"/>
        <v>350</v>
      </c>
      <c r="B353" s="28">
        <v>133</v>
      </c>
      <c r="C353" s="27" t="s">
        <v>955</v>
      </c>
      <c r="D353" s="1" t="s">
        <v>956</v>
      </c>
      <c r="E353" s="2">
        <v>8</v>
      </c>
      <c r="F353" s="2">
        <v>10</v>
      </c>
      <c r="G353" s="2"/>
    </row>
    <row r="354" spans="1:7" x14ac:dyDescent="0.25">
      <c r="A354" s="130">
        <f t="shared" si="5"/>
        <v>351</v>
      </c>
      <c r="B354" s="12">
        <v>5</v>
      </c>
      <c r="C354" s="27" t="s">
        <v>196</v>
      </c>
      <c r="D354" s="1" t="s">
        <v>200</v>
      </c>
      <c r="E354" s="2">
        <v>7</v>
      </c>
      <c r="F354" s="2">
        <v>7</v>
      </c>
      <c r="G354" s="2"/>
    </row>
    <row r="355" spans="1:7" x14ac:dyDescent="0.25">
      <c r="A355" s="130">
        <f t="shared" si="5"/>
        <v>352</v>
      </c>
      <c r="B355" s="12">
        <v>154</v>
      </c>
      <c r="C355" s="27" t="s">
        <v>223</v>
      </c>
      <c r="D355" s="1" t="s">
        <v>1112</v>
      </c>
      <c r="E355" s="2">
        <v>7</v>
      </c>
      <c r="F355" s="2">
        <v>7</v>
      </c>
      <c r="G355" s="2"/>
    </row>
    <row r="356" spans="1:7" x14ac:dyDescent="0.25">
      <c r="A356" s="130">
        <f t="shared" si="5"/>
        <v>353</v>
      </c>
      <c r="B356" s="12">
        <v>14</v>
      </c>
      <c r="C356" s="27" t="s">
        <v>419</v>
      </c>
      <c r="D356" s="1" t="s">
        <v>420</v>
      </c>
      <c r="E356" s="2">
        <v>7</v>
      </c>
      <c r="F356" s="2">
        <v>7</v>
      </c>
      <c r="G356" s="2"/>
    </row>
    <row r="357" spans="1:7" x14ac:dyDescent="0.25">
      <c r="A357" s="130">
        <f t="shared" si="5"/>
        <v>354</v>
      </c>
      <c r="B357" s="28">
        <v>80</v>
      </c>
      <c r="C357" s="27" t="s">
        <v>1078</v>
      </c>
      <c r="D357" s="1" t="s">
        <v>435</v>
      </c>
      <c r="E357" s="2">
        <v>7</v>
      </c>
      <c r="F357" s="2">
        <v>7</v>
      </c>
      <c r="G357" s="2"/>
    </row>
    <row r="358" spans="1:7" x14ac:dyDescent="0.25">
      <c r="A358" s="130">
        <f t="shared" si="5"/>
        <v>355</v>
      </c>
      <c r="B358" s="28">
        <v>85</v>
      </c>
      <c r="C358" s="27" t="s">
        <v>466</v>
      </c>
      <c r="D358" s="1" t="s">
        <v>469</v>
      </c>
      <c r="E358" s="2">
        <v>7</v>
      </c>
      <c r="F358" s="2">
        <v>17</v>
      </c>
      <c r="G358" s="2">
        <v>6</v>
      </c>
    </row>
    <row r="359" spans="1:7" x14ac:dyDescent="0.25">
      <c r="A359" s="130">
        <f t="shared" si="5"/>
        <v>356</v>
      </c>
      <c r="B359" s="28">
        <v>109</v>
      </c>
      <c r="C359" s="27" t="s">
        <v>601</v>
      </c>
      <c r="D359" s="1" t="s">
        <v>603</v>
      </c>
      <c r="E359" s="2">
        <v>7</v>
      </c>
      <c r="F359" s="2">
        <v>7</v>
      </c>
      <c r="G359" s="2"/>
    </row>
    <row r="360" spans="1:7" x14ac:dyDescent="0.25">
      <c r="A360" s="130">
        <f t="shared" si="5"/>
        <v>357</v>
      </c>
      <c r="B360" s="12" t="s">
        <v>715</v>
      </c>
      <c r="C360" s="27" t="s">
        <v>712</v>
      </c>
      <c r="D360" s="1" t="s">
        <v>716</v>
      </c>
      <c r="E360" s="2">
        <v>7</v>
      </c>
      <c r="F360" s="2">
        <v>17</v>
      </c>
      <c r="G360" s="2">
        <v>6</v>
      </c>
    </row>
    <row r="361" spans="1:7" x14ac:dyDescent="0.25">
      <c r="A361" s="130">
        <f t="shared" si="5"/>
        <v>358</v>
      </c>
      <c r="B361" s="14">
        <v>274</v>
      </c>
      <c r="C361" s="190" t="s">
        <v>1052</v>
      </c>
      <c r="D361" s="14" t="s">
        <v>1113</v>
      </c>
      <c r="E361" s="2">
        <v>7</v>
      </c>
      <c r="F361" s="2">
        <v>7</v>
      </c>
      <c r="G361" s="2"/>
    </row>
    <row r="362" spans="1:7" x14ac:dyDescent="0.25">
      <c r="A362" s="130">
        <f t="shared" si="5"/>
        <v>359</v>
      </c>
      <c r="B362" s="11">
        <v>14</v>
      </c>
      <c r="C362" s="27" t="s">
        <v>952</v>
      </c>
      <c r="D362" s="1" t="s">
        <v>954</v>
      </c>
      <c r="E362" s="2">
        <v>7</v>
      </c>
      <c r="F362" s="2">
        <v>7</v>
      </c>
      <c r="G362" s="2"/>
    </row>
    <row r="363" spans="1:7" x14ac:dyDescent="0.25">
      <c r="A363" s="130">
        <f t="shared" si="5"/>
        <v>360</v>
      </c>
      <c r="B363" s="11">
        <v>19</v>
      </c>
      <c r="C363" s="27" t="s">
        <v>1032</v>
      </c>
      <c r="D363" s="1" t="s">
        <v>1033</v>
      </c>
      <c r="E363" s="2">
        <v>7</v>
      </c>
      <c r="F363" s="2">
        <v>17</v>
      </c>
      <c r="G363" s="2">
        <v>6</v>
      </c>
    </row>
    <row r="364" spans="1:7" x14ac:dyDescent="0.25">
      <c r="A364" s="130">
        <f t="shared" si="5"/>
        <v>361</v>
      </c>
      <c r="B364" s="28">
        <v>28</v>
      </c>
      <c r="C364" s="27" t="s">
        <v>144</v>
      </c>
      <c r="D364" s="1" t="s">
        <v>145</v>
      </c>
      <c r="E364" s="2">
        <v>6</v>
      </c>
      <c r="F364" s="2">
        <v>10</v>
      </c>
      <c r="G364" s="2"/>
    </row>
    <row r="365" spans="1:7" x14ac:dyDescent="0.25">
      <c r="A365" s="130">
        <f t="shared" si="5"/>
        <v>362</v>
      </c>
      <c r="B365" s="11">
        <v>93</v>
      </c>
      <c r="C365" s="27" t="s">
        <v>179</v>
      </c>
      <c r="D365" s="1" t="s">
        <v>191</v>
      </c>
      <c r="E365" s="2">
        <v>6</v>
      </c>
      <c r="F365" s="2">
        <v>6</v>
      </c>
      <c r="G365" s="2"/>
    </row>
    <row r="366" spans="1:7" x14ac:dyDescent="0.25">
      <c r="A366" s="130">
        <f t="shared" si="5"/>
        <v>363</v>
      </c>
      <c r="B366" s="12">
        <v>4</v>
      </c>
      <c r="C366" s="27" t="s">
        <v>196</v>
      </c>
      <c r="D366" s="1" t="s">
        <v>199</v>
      </c>
      <c r="E366" s="2">
        <v>6</v>
      </c>
      <c r="F366" s="2">
        <v>16</v>
      </c>
      <c r="G366" s="2">
        <v>6</v>
      </c>
    </row>
    <row r="367" spans="1:7" x14ac:dyDescent="0.25">
      <c r="A367" s="130">
        <f t="shared" si="5"/>
        <v>364</v>
      </c>
      <c r="B367" s="28">
        <v>71</v>
      </c>
      <c r="C367" s="27" t="s">
        <v>393</v>
      </c>
      <c r="D367" s="1" t="s">
        <v>394</v>
      </c>
      <c r="E367" s="2">
        <v>6</v>
      </c>
      <c r="F367" s="2"/>
      <c r="G367" s="2"/>
    </row>
    <row r="368" spans="1:7" x14ac:dyDescent="0.25">
      <c r="A368" s="130">
        <f t="shared" si="5"/>
        <v>365</v>
      </c>
      <c r="B368" s="12">
        <v>15</v>
      </c>
      <c r="C368" s="27" t="s">
        <v>419</v>
      </c>
      <c r="D368" s="1" t="s">
        <v>421</v>
      </c>
      <c r="E368" s="2">
        <v>6</v>
      </c>
      <c r="F368" s="2">
        <v>6</v>
      </c>
      <c r="G368" s="2"/>
    </row>
    <row r="369" spans="1:7" x14ac:dyDescent="0.25">
      <c r="A369" s="130">
        <f t="shared" si="5"/>
        <v>366</v>
      </c>
      <c r="B369" s="28">
        <v>82</v>
      </c>
      <c r="C369" s="27" t="s">
        <v>442</v>
      </c>
      <c r="D369" s="1" t="s">
        <v>1114</v>
      </c>
      <c r="E369" s="2">
        <v>6</v>
      </c>
      <c r="F369" s="2">
        <v>10</v>
      </c>
      <c r="G369" s="2"/>
    </row>
    <row r="370" spans="1:7" x14ac:dyDescent="0.25">
      <c r="A370" s="130">
        <f t="shared" si="5"/>
        <v>367</v>
      </c>
      <c r="B370" s="28">
        <v>97</v>
      </c>
      <c r="C370" s="27" t="s">
        <v>488</v>
      </c>
      <c r="D370" s="1" t="s">
        <v>314</v>
      </c>
      <c r="E370" s="2">
        <v>6</v>
      </c>
      <c r="F370" s="2">
        <v>6</v>
      </c>
      <c r="G370" s="2"/>
    </row>
    <row r="371" spans="1:7" x14ac:dyDescent="0.25">
      <c r="A371" s="130">
        <f t="shared" si="5"/>
        <v>368</v>
      </c>
      <c r="B371" s="28">
        <v>111</v>
      </c>
      <c r="C371" s="27" t="s">
        <v>623</v>
      </c>
      <c r="D371" s="1" t="s">
        <v>624</v>
      </c>
      <c r="E371" s="2">
        <v>6</v>
      </c>
      <c r="F371" s="2">
        <v>6</v>
      </c>
      <c r="G371" s="2"/>
    </row>
    <row r="372" spans="1:7" x14ac:dyDescent="0.25">
      <c r="A372" s="130">
        <f t="shared" si="5"/>
        <v>369</v>
      </c>
      <c r="B372" s="12">
        <v>58</v>
      </c>
      <c r="C372" s="27" t="s">
        <v>657</v>
      </c>
      <c r="D372" s="1" t="s">
        <v>681</v>
      </c>
      <c r="E372" s="2">
        <v>6</v>
      </c>
      <c r="F372" s="2">
        <v>16</v>
      </c>
      <c r="G372" s="2">
        <v>6</v>
      </c>
    </row>
    <row r="373" spans="1:7" x14ac:dyDescent="0.25">
      <c r="A373" s="130">
        <f t="shared" si="5"/>
        <v>370</v>
      </c>
      <c r="B373" s="12">
        <v>62</v>
      </c>
      <c r="C373" s="27" t="s">
        <v>657</v>
      </c>
      <c r="D373" s="1" t="s">
        <v>676</v>
      </c>
      <c r="E373" s="2">
        <v>6</v>
      </c>
      <c r="F373" s="2">
        <v>6</v>
      </c>
      <c r="G373" s="2"/>
    </row>
    <row r="374" spans="1:7" x14ac:dyDescent="0.25">
      <c r="A374" s="130">
        <f t="shared" si="5"/>
        <v>371</v>
      </c>
      <c r="B374" s="28">
        <v>16</v>
      </c>
      <c r="C374" s="27" t="s">
        <v>698</v>
      </c>
      <c r="D374" s="1" t="s">
        <v>705</v>
      </c>
      <c r="E374" s="2">
        <v>6</v>
      </c>
      <c r="F374" s="2">
        <v>6</v>
      </c>
      <c r="G374" s="2"/>
    </row>
    <row r="375" spans="1:7" x14ac:dyDescent="0.25">
      <c r="A375" s="130">
        <f t="shared" si="5"/>
        <v>372</v>
      </c>
      <c r="B375" s="11">
        <v>11</v>
      </c>
      <c r="C375" s="27" t="s">
        <v>769</v>
      </c>
      <c r="D375" s="1" t="s">
        <v>770</v>
      </c>
      <c r="E375" s="2">
        <v>6</v>
      </c>
      <c r="F375" s="2">
        <v>6</v>
      </c>
      <c r="G375" s="2"/>
    </row>
    <row r="376" spans="1:7" x14ac:dyDescent="0.25">
      <c r="A376" s="130">
        <f t="shared" si="5"/>
        <v>373</v>
      </c>
      <c r="B376" s="12">
        <v>88</v>
      </c>
      <c r="C376" s="27" t="s">
        <v>800</v>
      </c>
      <c r="D376" s="1" t="s">
        <v>822</v>
      </c>
      <c r="E376" s="2">
        <v>6</v>
      </c>
      <c r="F376" s="2">
        <v>6</v>
      </c>
      <c r="G376" s="2"/>
    </row>
    <row r="377" spans="1:7" x14ac:dyDescent="0.25">
      <c r="A377" s="130">
        <f t="shared" si="5"/>
        <v>374</v>
      </c>
      <c r="B377" s="12">
        <v>229</v>
      </c>
      <c r="C377" s="27" t="s">
        <v>1009</v>
      </c>
      <c r="D377" s="1" t="s">
        <v>1010</v>
      </c>
      <c r="E377" s="2">
        <v>6</v>
      </c>
      <c r="F377" s="2">
        <v>16</v>
      </c>
      <c r="G377" s="2">
        <v>6</v>
      </c>
    </row>
    <row r="378" spans="1:7" x14ac:dyDescent="0.25">
      <c r="A378" s="130">
        <f t="shared" si="5"/>
        <v>375</v>
      </c>
      <c r="B378" s="12">
        <v>231</v>
      </c>
      <c r="C378" s="27" t="s">
        <v>1009</v>
      </c>
      <c r="D378" s="1" t="s">
        <v>1012</v>
      </c>
      <c r="E378" s="2">
        <v>6</v>
      </c>
      <c r="F378" s="2">
        <v>6</v>
      </c>
      <c r="G378" s="2"/>
    </row>
    <row r="379" spans="1:7" x14ac:dyDescent="0.25">
      <c r="A379" s="130">
        <f t="shared" si="5"/>
        <v>376</v>
      </c>
      <c r="B379" s="12">
        <v>77</v>
      </c>
      <c r="C379" s="27" t="s">
        <v>1020</v>
      </c>
      <c r="D379" s="1" t="s">
        <v>1021</v>
      </c>
      <c r="E379" s="2">
        <v>6</v>
      </c>
      <c r="F379" s="2">
        <v>16</v>
      </c>
      <c r="G379" s="2">
        <v>6</v>
      </c>
    </row>
    <row r="380" spans="1:7" x14ac:dyDescent="0.25">
      <c r="A380" s="130">
        <f t="shared" si="5"/>
        <v>377</v>
      </c>
      <c r="B380" s="28">
        <v>29</v>
      </c>
      <c r="C380" s="27" t="s">
        <v>159</v>
      </c>
      <c r="D380" s="1" t="s">
        <v>160</v>
      </c>
      <c r="E380" s="2">
        <v>5</v>
      </c>
      <c r="F380" s="2">
        <v>5</v>
      </c>
      <c r="G380" s="2"/>
    </row>
    <row r="381" spans="1:7" x14ac:dyDescent="0.25">
      <c r="A381" s="130">
        <f t="shared" si="5"/>
        <v>378</v>
      </c>
      <c r="B381" s="28">
        <v>5</v>
      </c>
      <c r="C381" s="27" t="s">
        <v>173</v>
      </c>
      <c r="D381" s="1" t="s">
        <v>174</v>
      </c>
      <c r="E381" s="2">
        <v>5</v>
      </c>
      <c r="F381" s="2">
        <v>10</v>
      </c>
      <c r="G381" s="2"/>
    </row>
    <row r="382" spans="1:7" x14ac:dyDescent="0.25">
      <c r="A382" s="130">
        <f t="shared" si="5"/>
        <v>379</v>
      </c>
      <c r="B382" s="28">
        <v>6</v>
      </c>
      <c r="C382" s="27" t="s">
        <v>173</v>
      </c>
      <c r="D382" s="1" t="s">
        <v>174</v>
      </c>
      <c r="E382" s="2">
        <v>5</v>
      </c>
      <c r="F382" s="2">
        <v>5</v>
      </c>
      <c r="G382" s="2"/>
    </row>
    <row r="383" spans="1:7" x14ac:dyDescent="0.25">
      <c r="A383" s="130">
        <f t="shared" si="5"/>
        <v>380</v>
      </c>
      <c r="B383" s="11">
        <v>84</v>
      </c>
      <c r="C383" s="27" t="s">
        <v>179</v>
      </c>
      <c r="D383" s="1" t="s">
        <v>180</v>
      </c>
      <c r="E383" s="2">
        <v>5</v>
      </c>
      <c r="F383" s="2">
        <v>5</v>
      </c>
      <c r="G383" s="2"/>
    </row>
    <row r="384" spans="1:7" x14ac:dyDescent="0.25">
      <c r="A384" s="130">
        <f t="shared" si="5"/>
        <v>381</v>
      </c>
      <c r="B384" s="11">
        <v>92</v>
      </c>
      <c r="C384" s="27" t="s">
        <v>179</v>
      </c>
      <c r="D384" s="1" t="s">
        <v>190</v>
      </c>
      <c r="E384" s="2">
        <v>5</v>
      </c>
      <c r="F384" s="2">
        <v>15</v>
      </c>
      <c r="G384" s="2">
        <v>6</v>
      </c>
    </row>
    <row r="385" spans="1:7" x14ac:dyDescent="0.25">
      <c r="A385" s="130">
        <f t="shared" si="5"/>
        <v>382</v>
      </c>
      <c r="B385" s="12">
        <v>140</v>
      </c>
      <c r="C385" s="27" t="s">
        <v>192</v>
      </c>
      <c r="D385" s="1" t="s">
        <v>195</v>
      </c>
      <c r="E385" s="2">
        <v>5</v>
      </c>
      <c r="F385" s="2">
        <v>15</v>
      </c>
      <c r="G385" s="2">
        <v>6</v>
      </c>
    </row>
    <row r="386" spans="1:7" x14ac:dyDescent="0.25">
      <c r="A386" s="130">
        <f t="shared" si="5"/>
        <v>383</v>
      </c>
      <c r="B386" s="12">
        <v>9</v>
      </c>
      <c r="C386" s="27" t="s">
        <v>223</v>
      </c>
      <c r="D386" s="1" t="s">
        <v>224</v>
      </c>
      <c r="E386" s="2">
        <v>5</v>
      </c>
      <c r="F386" s="2">
        <v>5</v>
      </c>
      <c r="G386" s="2"/>
    </row>
    <row r="387" spans="1:7" x14ac:dyDescent="0.25">
      <c r="A387" s="130">
        <f t="shared" si="5"/>
        <v>384</v>
      </c>
      <c r="B387" s="12">
        <v>106</v>
      </c>
      <c r="C387" s="27" t="s">
        <v>223</v>
      </c>
      <c r="D387" s="1" t="s">
        <v>238</v>
      </c>
      <c r="E387" s="2">
        <v>5</v>
      </c>
      <c r="F387" s="2">
        <v>15</v>
      </c>
      <c r="G387" s="2">
        <v>6</v>
      </c>
    </row>
    <row r="388" spans="1:7" x14ac:dyDescent="0.25">
      <c r="A388" s="130">
        <f t="shared" si="5"/>
        <v>385</v>
      </c>
      <c r="B388" s="28">
        <v>87</v>
      </c>
      <c r="C388" s="27" t="s">
        <v>466</v>
      </c>
      <c r="D388" s="1" t="s">
        <v>471</v>
      </c>
      <c r="E388" s="2">
        <v>5</v>
      </c>
      <c r="F388" s="2">
        <v>15</v>
      </c>
      <c r="G388" s="2">
        <v>6</v>
      </c>
    </row>
    <row r="389" spans="1:7" x14ac:dyDescent="0.25">
      <c r="A389" s="130">
        <f t="shared" si="5"/>
        <v>386</v>
      </c>
      <c r="B389" s="28">
        <v>95</v>
      </c>
      <c r="C389" s="27" t="s">
        <v>466</v>
      </c>
      <c r="D389" s="1" t="s">
        <v>483</v>
      </c>
      <c r="E389" s="2">
        <v>5</v>
      </c>
      <c r="F389" s="2">
        <v>5</v>
      </c>
      <c r="G389" s="2"/>
    </row>
    <row r="390" spans="1:7" x14ac:dyDescent="0.25">
      <c r="A390" s="130">
        <f t="shared" ref="A390:A453" si="6">A389+1</f>
        <v>387</v>
      </c>
      <c r="B390" s="11">
        <v>144</v>
      </c>
      <c r="C390" s="27" t="s">
        <v>559</v>
      </c>
      <c r="D390" s="1" t="s">
        <v>579</v>
      </c>
      <c r="E390" s="2">
        <v>5</v>
      </c>
      <c r="F390" s="2">
        <v>15</v>
      </c>
      <c r="G390" s="2">
        <v>6</v>
      </c>
    </row>
    <row r="391" spans="1:7" x14ac:dyDescent="0.25">
      <c r="A391" s="130">
        <f t="shared" si="6"/>
        <v>388</v>
      </c>
      <c r="B391" s="12" t="s">
        <v>614</v>
      </c>
      <c r="C391" s="27" t="s">
        <v>612</v>
      </c>
      <c r="D391" s="1" t="s">
        <v>615</v>
      </c>
      <c r="E391" s="2">
        <v>5</v>
      </c>
      <c r="F391" s="2">
        <v>15</v>
      </c>
      <c r="G391" s="2">
        <v>6</v>
      </c>
    </row>
    <row r="392" spans="1:7" x14ac:dyDescent="0.25">
      <c r="A392" s="130">
        <f t="shared" si="6"/>
        <v>389</v>
      </c>
      <c r="B392" s="28">
        <v>110</v>
      </c>
      <c r="C392" s="27" t="s">
        <v>619</v>
      </c>
      <c r="D392" s="1" t="s">
        <v>620</v>
      </c>
      <c r="E392" s="2">
        <v>5</v>
      </c>
      <c r="F392" s="2">
        <v>10</v>
      </c>
      <c r="G392" s="2"/>
    </row>
    <row r="393" spans="1:7" x14ac:dyDescent="0.25">
      <c r="A393" s="130">
        <f t="shared" si="6"/>
        <v>390</v>
      </c>
      <c r="B393" s="12">
        <v>35</v>
      </c>
      <c r="C393" s="27" t="s">
        <v>657</v>
      </c>
      <c r="D393" s="1" t="s">
        <v>662</v>
      </c>
      <c r="E393" s="2">
        <v>5</v>
      </c>
      <c r="F393" s="2">
        <v>5</v>
      </c>
      <c r="G393" s="2"/>
    </row>
    <row r="394" spans="1:7" x14ac:dyDescent="0.25">
      <c r="A394" s="130">
        <f t="shared" si="6"/>
        <v>391</v>
      </c>
      <c r="B394" s="12">
        <v>36</v>
      </c>
      <c r="C394" s="27" t="s">
        <v>657</v>
      </c>
      <c r="D394" s="1" t="s">
        <v>663</v>
      </c>
      <c r="E394" s="2">
        <v>5</v>
      </c>
      <c r="F394" s="2">
        <v>5</v>
      </c>
      <c r="G394" s="2"/>
    </row>
    <row r="395" spans="1:7" x14ac:dyDescent="0.25">
      <c r="A395" s="130">
        <f t="shared" si="6"/>
        <v>392</v>
      </c>
      <c r="B395" s="12">
        <v>41</v>
      </c>
      <c r="C395" s="27" t="s">
        <v>657</v>
      </c>
      <c r="D395" s="1" t="s">
        <v>667</v>
      </c>
      <c r="E395" s="2">
        <v>5</v>
      </c>
      <c r="F395" s="2">
        <v>5</v>
      </c>
      <c r="G395" s="2"/>
    </row>
    <row r="396" spans="1:7" x14ac:dyDescent="0.25">
      <c r="A396" s="130">
        <f t="shared" si="6"/>
        <v>393</v>
      </c>
      <c r="B396" s="12">
        <v>45</v>
      </c>
      <c r="C396" s="27" t="s">
        <v>657</v>
      </c>
      <c r="D396" s="1" t="s">
        <v>670</v>
      </c>
      <c r="E396" s="2">
        <v>5</v>
      </c>
      <c r="F396" s="2">
        <v>5</v>
      </c>
      <c r="G396" s="2"/>
    </row>
    <row r="397" spans="1:7" x14ac:dyDescent="0.25">
      <c r="A397" s="130">
        <f t="shared" si="6"/>
        <v>394</v>
      </c>
      <c r="B397" s="12">
        <v>46</v>
      </c>
      <c r="C397" s="27" t="s">
        <v>657</v>
      </c>
      <c r="D397" s="1" t="s">
        <v>671</v>
      </c>
      <c r="E397" s="2">
        <v>5</v>
      </c>
      <c r="F397" s="2">
        <v>5</v>
      </c>
      <c r="G397" s="2"/>
    </row>
    <row r="398" spans="1:7" x14ac:dyDescent="0.25">
      <c r="A398" s="130">
        <f t="shared" si="6"/>
        <v>395</v>
      </c>
      <c r="B398" s="12">
        <v>56</v>
      </c>
      <c r="C398" s="27" t="s">
        <v>657</v>
      </c>
      <c r="D398" s="1" t="s">
        <v>679</v>
      </c>
      <c r="E398" s="2">
        <v>5</v>
      </c>
      <c r="F398" s="2">
        <v>15</v>
      </c>
      <c r="G398" s="2">
        <v>6</v>
      </c>
    </row>
    <row r="399" spans="1:7" x14ac:dyDescent="0.25">
      <c r="A399" s="130">
        <f t="shared" si="6"/>
        <v>396</v>
      </c>
      <c r="B399" s="12">
        <v>59</v>
      </c>
      <c r="C399" s="27" t="s">
        <v>657</v>
      </c>
      <c r="D399" s="1" t="s">
        <v>682</v>
      </c>
      <c r="E399" s="2">
        <v>5</v>
      </c>
      <c r="F399" s="2">
        <v>15</v>
      </c>
      <c r="G399" s="2">
        <v>6</v>
      </c>
    </row>
    <row r="400" spans="1:7" x14ac:dyDescent="0.25">
      <c r="A400" s="130">
        <f t="shared" si="6"/>
        <v>397</v>
      </c>
      <c r="B400" s="12">
        <v>67</v>
      </c>
      <c r="C400" s="27" t="s">
        <v>731</v>
      </c>
      <c r="D400" s="1" t="s">
        <v>732</v>
      </c>
      <c r="E400" s="2">
        <v>5</v>
      </c>
      <c r="F400" s="2">
        <v>15</v>
      </c>
      <c r="G400" s="2">
        <v>6</v>
      </c>
    </row>
    <row r="401" spans="1:7" x14ac:dyDescent="0.25">
      <c r="A401" s="130">
        <f t="shared" si="6"/>
        <v>398</v>
      </c>
      <c r="B401" s="12">
        <v>221</v>
      </c>
      <c r="C401" s="27" t="s">
        <v>738</v>
      </c>
      <c r="D401" s="1" t="s">
        <v>742</v>
      </c>
      <c r="E401" s="2">
        <v>5</v>
      </c>
      <c r="F401" s="2">
        <v>5</v>
      </c>
      <c r="G401" s="2"/>
    </row>
    <row r="402" spans="1:7" x14ac:dyDescent="0.25">
      <c r="A402" s="130">
        <f t="shared" si="6"/>
        <v>399</v>
      </c>
      <c r="B402" s="12">
        <v>87</v>
      </c>
      <c r="C402" s="27" t="s">
        <v>800</v>
      </c>
      <c r="D402" s="1" t="s">
        <v>822</v>
      </c>
      <c r="E402" s="2">
        <v>5</v>
      </c>
      <c r="F402" s="2">
        <v>10</v>
      </c>
      <c r="G402" s="2"/>
    </row>
    <row r="403" spans="1:7" x14ac:dyDescent="0.25">
      <c r="A403" s="130">
        <f t="shared" si="6"/>
        <v>400</v>
      </c>
      <c r="B403" s="12">
        <v>91</v>
      </c>
      <c r="C403" s="27" t="s">
        <v>800</v>
      </c>
      <c r="D403" s="1" t="s">
        <v>823</v>
      </c>
      <c r="E403" s="2">
        <v>5</v>
      </c>
      <c r="F403" s="2">
        <v>15</v>
      </c>
      <c r="G403" s="2">
        <v>6</v>
      </c>
    </row>
    <row r="404" spans="1:7" x14ac:dyDescent="0.25">
      <c r="A404" s="130">
        <f t="shared" si="6"/>
        <v>401</v>
      </c>
      <c r="B404" s="12">
        <v>246</v>
      </c>
      <c r="C404" s="27" t="s">
        <v>800</v>
      </c>
      <c r="D404" s="1" t="s">
        <v>827</v>
      </c>
      <c r="E404" s="2">
        <v>5</v>
      </c>
      <c r="F404" s="2">
        <v>15</v>
      </c>
      <c r="G404" s="2">
        <v>6</v>
      </c>
    </row>
    <row r="405" spans="1:7" x14ac:dyDescent="0.25">
      <c r="A405" s="130">
        <f t="shared" si="6"/>
        <v>402</v>
      </c>
      <c r="B405" s="11">
        <v>17</v>
      </c>
      <c r="C405" s="27" t="s">
        <v>981</v>
      </c>
      <c r="D405" s="1" t="s">
        <v>982</v>
      </c>
      <c r="E405" s="2">
        <v>5</v>
      </c>
      <c r="F405" s="2">
        <v>5</v>
      </c>
      <c r="G405" s="2"/>
    </row>
    <row r="406" spans="1:7" x14ac:dyDescent="0.25">
      <c r="A406" s="130">
        <f t="shared" si="6"/>
        <v>403</v>
      </c>
      <c r="B406" s="28">
        <v>142</v>
      </c>
      <c r="C406" s="27" t="s">
        <v>1009</v>
      </c>
      <c r="D406" s="1" t="s">
        <v>526</v>
      </c>
      <c r="E406" s="2">
        <v>5</v>
      </c>
      <c r="F406" s="2">
        <v>15</v>
      </c>
      <c r="G406" s="2">
        <v>6</v>
      </c>
    </row>
    <row r="407" spans="1:7" x14ac:dyDescent="0.25">
      <c r="A407" s="130">
        <f t="shared" si="6"/>
        <v>404</v>
      </c>
      <c r="B407" s="12">
        <v>78</v>
      </c>
      <c r="C407" s="27" t="s">
        <v>1022</v>
      </c>
      <c r="D407" s="1" t="s">
        <v>1023</v>
      </c>
      <c r="E407" s="2">
        <v>5</v>
      </c>
      <c r="F407" s="2">
        <v>15</v>
      </c>
      <c r="G407" s="2">
        <v>6</v>
      </c>
    </row>
    <row r="408" spans="1:7" x14ac:dyDescent="0.25">
      <c r="A408" s="130">
        <f t="shared" si="6"/>
        <v>405</v>
      </c>
      <c r="B408" s="12">
        <v>1</v>
      </c>
      <c r="C408" s="27" t="s">
        <v>1081</v>
      </c>
      <c r="D408" s="1" t="s">
        <v>93</v>
      </c>
      <c r="E408" s="2">
        <v>4</v>
      </c>
      <c r="F408" s="2">
        <v>14</v>
      </c>
      <c r="G408" s="2">
        <v>6</v>
      </c>
    </row>
    <row r="409" spans="1:7" x14ac:dyDescent="0.25">
      <c r="A409" s="130">
        <f t="shared" si="6"/>
        <v>406</v>
      </c>
      <c r="B409" s="28">
        <v>30</v>
      </c>
      <c r="C409" s="27" t="s">
        <v>150</v>
      </c>
      <c r="D409" s="1" t="s">
        <v>151</v>
      </c>
      <c r="E409" s="2">
        <v>4</v>
      </c>
      <c r="F409" s="2">
        <v>14</v>
      </c>
      <c r="G409" s="2">
        <v>6</v>
      </c>
    </row>
    <row r="410" spans="1:7" x14ac:dyDescent="0.25">
      <c r="A410" s="130">
        <f t="shared" si="6"/>
        <v>407</v>
      </c>
      <c r="B410" s="11">
        <v>90</v>
      </c>
      <c r="C410" s="27" t="s">
        <v>179</v>
      </c>
      <c r="D410" s="1" t="s">
        <v>188</v>
      </c>
      <c r="E410" s="2">
        <v>4</v>
      </c>
      <c r="F410" s="2">
        <v>14</v>
      </c>
      <c r="G410" s="2">
        <v>6</v>
      </c>
    </row>
    <row r="411" spans="1:7" x14ac:dyDescent="0.25">
      <c r="A411" s="130">
        <f t="shared" si="6"/>
        <v>408</v>
      </c>
      <c r="B411" s="11">
        <v>91</v>
      </c>
      <c r="C411" s="27" t="s">
        <v>179</v>
      </c>
      <c r="D411" s="1" t="s">
        <v>189</v>
      </c>
      <c r="E411" s="2">
        <v>4</v>
      </c>
      <c r="F411" s="2">
        <v>14</v>
      </c>
      <c r="G411" s="2">
        <v>6</v>
      </c>
    </row>
    <row r="412" spans="1:7" x14ac:dyDescent="0.25">
      <c r="A412" s="130">
        <f t="shared" si="6"/>
        <v>409</v>
      </c>
      <c r="B412" s="12">
        <v>137</v>
      </c>
      <c r="C412" s="27" t="s">
        <v>192</v>
      </c>
      <c r="D412" s="1" t="s">
        <v>117</v>
      </c>
      <c r="E412" s="2">
        <v>4</v>
      </c>
      <c r="F412" s="2">
        <v>4</v>
      </c>
      <c r="G412" s="2"/>
    </row>
    <row r="413" spans="1:7" x14ac:dyDescent="0.25">
      <c r="A413" s="130">
        <f t="shared" si="6"/>
        <v>410</v>
      </c>
      <c r="B413" s="28">
        <v>43</v>
      </c>
      <c r="C413" s="27" t="s">
        <v>327</v>
      </c>
      <c r="D413" s="1" t="s">
        <v>329</v>
      </c>
      <c r="E413" s="2">
        <v>4</v>
      </c>
      <c r="F413" s="2"/>
      <c r="G413" s="2"/>
    </row>
    <row r="414" spans="1:7" x14ac:dyDescent="0.25">
      <c r="A414" s="130">
        <f t="shared" si="6"/>
        <v>411</v>
      </c>
      <c r="B414" s="12">
        <v>212</v>
      </c>
      <c r="C414" s="27" t="s">
        <v>461</v>
      </c>
      <c r="D414" s="1" t="s">
        <v>463</v>
      </c>
      <c r="E414" s="2">
        <v>4</v>
      </c>
      <c r="F414" s="2">
        <v>14</v>
      </c>
      <c r="G414" s="2">
        <v>6</v>
      </c>
    </row>
    <row r="415" spans="1:7" x14ac:dyDescent="0.25">
      <c r="A415" s="130">
        <f t="shared" si="6"/>
        <v>412</v>
      </c>
      <c r="B415" s="12">
        <v>16</v>
      </c>
      <c r="C415" s="27" t="s">
        <v>464</v>
      </c>
      <c r="D415" s="1" t="s">
        <v>465</v>
      </c>
      <c r="E415" s="2">
        <v>4</v>
      </c>
      <c r="F415" s="2">
        <v>14</v>
      </c>
      <c r="G415" s="2">
        <v>6</v>
      </c>
    </row>
    <row r="416" spans="1:7" x14ac:dyDescent="0.25">
      <c r="A416" s="130">
        <f t="shared" si="6"/>
        <v>413</v>
      </c>
      <c r="B416" s="11">
        <v>65</v>
      </c>
      <c r="C416" s="27" t="s">
        <v>553</v>
      </c>
      <c r="D416" s="1" t="s">
        <v>554</v>
      </c>
      <c r="E416" s="2">
        <v>4</v>
      </c>
      <c r="F416" s="2">
        <v>14</v>
      </c>
      <c r="G416" s="2">
        <v>6</v>
      </c>
    </row>
    <row r="417" spans="1:7" x14ac:dyDescent="0.25">
      <c r="A417" s="130">
        <f t="shared" si="6"/>
        <v>414</v>
      </c>
      <c r="B417" s="12">
        <v>27</v>
      </c>
      <c r="C417" s="27" t="s">
        <v>637</v>
      </c>
      <c r="D417" s="1" t="s">
        <v>645</v>
      </c>
      <c r="E417" s="2">
        <v>4</v>
      </c>
      <c r="F417" s="2">
        <v>4</v>
      </c>
      <c r="G417" s="2"/>
    </row>
    <row r="418" spans="1:7" x14ac:dyDescent="0.25">
      <c r="A418" s="130">
        <f t="shared" si="6"/>
        <v>415</v>
      </c>
      <c r="B418" s="12">
        <v>128</v>
      </c>
      <c r="C418" s="27" t="s">
        <v>637</v>
      </c>
      <c r="D418" s="1" t="s">
        <v>655</v>
      </c>
      <c r="E418" s="2">
        <v>4</v>
      </c>
      <c r="F418" s="2">
        <v>15</v>
      </c>
      <c r="G418" s="2"/>
    </row>
    <row r="419" spans="1:7" x14ac:dyDescent="0.25">
      <c r="A419" s="130">
        <f t="shared" si="6"/>
        <v>416</v>
      </c>
      <c r="B419" s="12">
        <v>31</v>
      </c>
      <c r="C419" s="27" t="s">
        <v>657</v>
      </c>
      <c r="D419" s="1" t="s">
        <v>658</v>
      </c>
      <c r="E419" s="2">
        <v>4</v>
      </c>
      <c r="F419" s="2">
        <v>14</v>
      </c>
      <c r="G419" s="2">
        <v>6</v>
      </c>
    </row>
    <row r="420" spans="1:7" x14ac:dyDescent="0.25">
      <c r="A420" s="130">
        <f t="shared" si="6"/>
        <v>417</v>
      </c>
      <c r="B420" s="12">
        <v>33</v>
      </c>
      <c r="C420" s="27" t="s">
        <v>657</v>
      </c>
      <c r="D420" s="1" t="s">
        <v>660</v>
      </c>
      <c r="E420" s="2">
        <v>4</v>
      </c>
      <c r="F420" s="2"/>
      <c r="G420" s="2"/>
    </row>
    <row r="421" spans="1:7" x14ac:dyDescent="0.25">
      <c r="A421" s="130">
        <f t="shared" si="6"/>
        <v>418</v>
      </c>
      <c r="B421" s="12">
        <v>51</v>
      </c>
      <c r="C421" s="27" t="s">
        <v>657</v>
      </c>
      <c r="D421" s="1" t="s">
        <v>662</v>
      </c>
      <c r="E421" s="2">
        <v>4</v>
      </c>
      <c r="F421" s="2">
        <v>4</v>
      </c>
      <c r="G421" s="2"/>
    </row>
    <row r="422" spans="1:7" x14ac:dyDescent="0.25">
      <c r="A422" s="130">
        <f t="shared" si="6"/>
        <v>419</v>
      </c>
      <c r="B422" s="28">
        <v>115</v>
      </c>
      <c r="C422" s="27" t="s">
        <v>753</v>
      </c>
      <c r="D422" s="1" t="s">
        <v>754</v>
      </c>
      <c r="E422" s="2">
        <v>4</v>
      </c>
      <c r="F422" s="2">
        <v>4</v>
      </c>
      <c r="G422" s="2"/>
    </row>
    <row r="423" spans="1:7" x14ac:dyDescent="0.25">
      <c r="A423" s="130">
        <f t="shared" si="6"/>
        <v>420</v>
      </c>
      <c r="B423" s="28">
        <v>118</v>
      </c>
      <c r="C423" s="27" t="s">
        <v>753</v>
      </c>
      <c r="D423" s="1" t="s">
        <v>757</v>
      </c>
      <c r="E423" s="2">
        <v>4</v>
      </c>
      <c r="F423" s="2">
        <v>14</v>
      </c>
      <c r="G423" s="2">
        <v>6</v>
      </c>
    </row>
    <row r="424" spans="1:7" x14ac:dyDescent="0.25">
      <c r="A424" s="130">
        <f t="shared" si="6"/>
        <v>421</v>
      </c>
      <c r="B424" s="28">
        <v>119</v>
      </c>
      <c r="C424" s="27" t="s">
        <v>753</v>
      </c>
      <c r="D424" s="1" t="s">
        <v>758</v>
      </c>
      <c r="E424" s="2">
        <v>4</v>
      </c>
      <c r="F424" s="2">
        <v>14</v>
      </c>
      <c r="G424" s="2">
        <v>6</v>
      </c>
    </row>
    <row r="425" spans="1:7" x14ac:dyDescent="0.25">
      <c r="A425" s="130">
        <f t="shared" si="6"/>
        <v>422</v>
      </c>
      <c r="B425" s="12">
        <v>89</v>
      </c>
      <c r="C425" s="27" t="s">
        <v>800</v>
      </c>
      <c r="D425" s="1" t="s">
        <v>823</v>
      </c>
      <c r="E425" s="2">
        <v>4</v>
      </c>
      <c r="F425" s="2">
        <v>14</v>
      </c>
      <c r="G425" s="2">
        <v>6</v>
      </c>
    </row>
    <row r="426" spans="1:7" x14ac:dyDescent="0.25">
      <c r="A426" s="130">
        <f t="shared" si="6"/>
        <v>423</v>
      </c>
      <c r="B426" s="12">
        <v>90</v>
      </c>
      <c r="C426" s="27" t="s">
        <v>800</v>
      </c>
      <c r="D426" s="1" t="s">
        <v>823</v>
      </c>
      <c r="E426" s="2">
        <v>4</v>
      </c>
      <c r="F426" s="2">
        <v>4</v>
      </c>
      <c r="G426" s="2"/>
    </row>
    <row r="427" spans="1:7" x14ac:dyDescent="0.25">
      <c r="A427" s="130">
        <f t="shared" si="6"/>
        <v>424</v>
      </c>
      <c r="B427" s="12">
        <v>136</v>
      </c>
      <c r="C427" s="27" t="s">
        <v>895</v>
      </c>
      <c r="D427" s="1" t="s">
        <v>896</v>
      </c>
      <c r="E427" s="2">
        <v>4</v>
      </c>
      <c r="F427" s="2">
        <v>14</v>
      </c>
      <c r="G427" s="2">
        <v>6</v>
      </c>
    </row>
    <row r="428" spans="1:7" x14ac:dyDescent="0.25">
      <c r="A428" s="130">
        <f t="shared" si="6"/>
        <v>425</v>
      </c>
      <c r="B428" s="12">
        <v>84</v>
      </c>
      <c r="C428" s="27" t="s">
        <v>897</v>
      </c>
      <c r="D428" s="1" t="s">
        <v>823</v>
      </c>
      <c r="E428" s="2">
        <v>4</v>
      </c>
      <c r="F428" s="2">
        <v>4</v>
      </c>
      <c r="G428" s="2"/>
    </row>
    <row r="429" spans="1:7" x14ac:dyDescent="0.25">
      <c r="A429" s="130">
        <f t="shared" si="6"/>
        <v>426</v>
      </c>
      <c r="B429" s="12">
        <v>80</v>
      </c>
      <c r="C429" s="27" t="s">
        <v>1039</v>
      </c>
      <c r="D429" s="1" t="s">
        <v>527</v>
      </c>
      <c r="E429" s="2">
        <v>4</v>
      </c>
      <c r="F429" s="2">
        <v>4</v>
      </c>
      <c r="G429" s="2"/>
    </row>
    <row r="430" spans="1:7" x14ac:dyDescent="0.25">
      <c r="A430" s="130">
        <f t="shared" si="6"/>
        <v>427</v>
      </c>
      <c r="B430" s="14">
        <v>272</v>
      </c>
      <c r="C430" s="190"/>
      <c r="D430" s="14" t="s">
        <v>1115</v>
      </c>
      <c r="E430" s="2">
        <v>4</v>
      </c>
      <c r="F430" s="2">
        <v>14</v>
      </c>
      <c r="G430" s="2">
        <v>6</v>
      </c>
    </row>
    <row r="431" spans="1:7" x14ac:dyDescent="0.25">
      <c r="A431" s="130">
        <f t="shared" si="6"/>
        <v>428</v>
      </c>
      <c r="B431" s="12">
        <v>129</v>
      </c>
      <c r="C431" s="27" t="s">
        <v>83</v>
      </c>
      <c r="D431" s="1" t="s">
        <v>84</v>
      </c>
      <c r="E431" s="2">
        <v>3</v>
      </c>
      <c r="F431" s="2">
        <v>13</v>
      </c>
      <c r="G431" s="2">
        <v>6</v>
      </c>
    </row>
    <row r="432" spans="1:7" x14ac:dyDescent="0.25">
      <c r="A432" s="130">
        <f t="shared" si="6"/>
        <v>429</v>
      </c>
      <c r="B432" s="12">
        <v>144</v>
      </c>
      <c r="C432" s="27" t="s">
        <v>217</v>
      </c>
      <c r="D432" s="1" t="s">
        <v>218</v>
      </c>
      <c r="E432" s="2">
        <v>3</v>
      </c>
      <c r="F432" s="2">
        <v>13</v>
      </c>
      <c r="G432" s="2">
        <v>6</v>
      </c>
    </row>
    <row r="433" spans="1:7" x14ac:dyDescent="0.25">
      <c r="A433" s="130">
        <f t="shared" si="6"/>
        <v>430</v>
      </c>
      <c r="B433" s="11">
        <v>4</v>
      </c>
      <c r="C433" s="27" t="s">
        <v>221</v>
      </c>
      <c r="D433" s="1" t="s">
        <v>222</v>
      </c>
      <c r="E433" s="2">
        <v>3</v>
      </c>
      <c r="F433" s="2">
        <v>13</v>
      </c>
      <c r="G433" s="2">
        <v>6</v>
      </c>
    </row>
    <row r="434" spans="1:7" x14ac:dyDescent="0.25">
      <c r="A434" s="130">
        <f t="shared" si="6"/>
        <v>431</v>
      </c>
      <c r="B434" s="28">
        <v>46</v>
      </c>
      <c r="C434" s="27" t="s">
        <v>330</v>
      </c>
      <c r="D434" s="1" t="s">
        <v>331</v>
      </c>
      <c r="E434" s="2">
        <v>3</v>
      </c>
      <c r="F434" s="2">
        <v>15</v>
      </c>
      <c r="G434" s="2"/>
    </row>
    <row r="435" spans="1:7" x14ac:dyDescent="0.25">
      <c r="A435" s="130">
        <f t="shared" si="6"/>
        <v>432</v>
      </c>
      <c r="B435" s="28">
        <v>47</v>
      </c>
      <c r="C435" s="27" t="s">
        <v>330</v>
      </c>
      <c r="D435" s="1" t="s">
        <v>332</v>
      </c>
      <c r="E435" s="2">
        <v>3</v>
      </c>
      <c r="F435" s="2">
        <v>5</v>
      </c>
      <c r="G435" s="2"/>
    </row>
    <row r="436" spans="1:7" x14ac:dyDescent="0.25">
      <c r="A436" s="130">
        <f t="shared" si="6"/>
        <v>433</v>
      </c>
      <c r="B436" s="12">
        <v>13</v>
      </c>
      <c r="C436" s="27" t="s">
        <v>377</v>
      </c>
      <c r="D436" s="1" t="s">
        <v>383</v>
      </c>
      <c r="E436" s="2">
        <v>3</v>
      </c>
      <c r="F436" s="2">
        <v>13</v>
      </c>
      <c r="G436" s="2">
        <v>6</v>
      </c>
    </row>
    <row r="437" spans="1:7" x14ac:dyDescent="0.25">
      <c r="A437" s="130">
        <f t="shared" si="6"/>
        <v>434</v>
      </c>
      <c r="B437" s="28">
        <v>75</v>
      </c>
      <c r="C437" s="27" t="s">
        <v>387</v>
      </c>
      <c r="D437" s="1" t="s">
        <v>389</v>
      </c>
      <c r="E437" s="2">
        <v>3</v>
      </c>
      <c r="F437" s="2">
        <v>3</v>
      </c>
      <c r="G437" s="2"/>
    </row>
    <row r="438" spans="1:7" x14ac:dyDescent="0.25">
      <c r="A438" s="130">
        <f t="shared" si="6"/>
        <v>435</v>
      </c>
      <c r="B438" s="12">
        <v>211</v>
      </c>
      <c r="C438" s="27" t="s">
        <v>461</v>
      </c>
      <c r="D438" s="1" t="s">
        <v>462</v>
      </c>
      <c r="E438" s="2">
        <v>3</v>
      </c>
      <c r="F438" s="2">
        <v>13</v>
      </c>
      <c r="G438" s="2">
        <v>6</v>
      </c>
    </row>
    <row r="439" spans="1:7" x14ac:dyDescent="0.25">
      <c r="A439" s="130">
        <f t="shared" si="6"/>
        <v>436</v>
      </c>
      <c r="B439" s="11">
        <v>54</v>
      </c>
      <c r="C439" s="27" t="s">
        <v>500</v>
      </c>
      <c r="D439" s="1" t="s">
        <v>501</v>
      </c>
      <c r="E439" s="2">
        <v>3</v>
      </c>
      <c r="F439" s="2">
        <v>13</v>
      </c>
      <c r="G439" s="2">
        <v>6</v>
      </c>
    </row>
    <row r="440" spans="1:7" x14ac:dyDescent="0.25">
      <c r="A440" s="130">
        <f t="shared" si="6"/>
        <v>437</v>
      </c>
      <c r="B440" s="12">
        <v>17</v>
      </c>
      <c r="C440" s="27" t="s">
        <v>522</v>
      </c>
      <c r="D440" s="1" t="s">
        <v>523</v>
      </c>
      <c r="E440" s="2">
        <v>3</v>
      </c>
      <c r="F440" s="2">
        <v>3</v>
      </c>
      <c r="G440" s="2"/>
    </row>
    <row r="441" spans="1:7" x14ac:dyDescent="0.25">
      <c r="A441" s="130">
        <f t="shared" si="6"/>
        <v>438</v>
      </c>
      <c r="B441" s="28">
        <v>107</v>
      </c>
      <c r="C441" s="27" t="s">
        <v>604</v>
      </c>
      <c r="D441" s="1" t="s">
        <v>605</v>
      </c>
      <c r="E441" s="2">
        <v>3</v>
      </c>
      <c r="F441" s="2">
        <v>3</v>
      </c>
      <c r="G441" s="2"/>
    </row>
    <row r="442" spans="1:7" x14ac:dyDescent="0.25">
      <c r="A442" s="130">
        <f t="shared" si="6"/>
        <v>439</v>
      </c>
      <c r="B442" s="12">
        <v>20</v>
      </c>
      <c r="C442" s="27" t="s">
        <v>637</v>
      </c>
      <c r="D442" s="1" t="s">
        <v>638</v>
      </c>
      <c r="E442" s="2">
        <v>3</v>
      </c>
      <c r="F442" s="2">
        <v>3</v>
      </c>
      <c r="G442" s="2"/>
    </row>
    <row r="443" spans="1:7" x14ac:dyDescent="0.25">
      <c r="A443" s="130">
        <f t="shared" si="6"/>
        <v>440</v>
      </c>
      <c r="B443" s="12">
        <v>25</v>
      </c>
      <c r="C443" s="27" t="s">
        <v>637</v>
      </c>
      <c r="D443" s="1" t="s">
        <v>643</v>
      </c>
      <c r="E443" s="2">
        <v>3</v>
      </c>
      <c r="F443" s="2">
        <v>10</v>
      </c>
      <c r="G443" s="2"/>
    </row>
    <row r="444" spans="1:7" x14ac:dyDescent="0.25">
      <c r="A444" s="130">
        <f t="shared" si="6"/>
        <v>441</v>
      </c>
      <c r="B444" s="12">
        <v>116</v>
      </c>
      <c r="C444" s="27" t="s">
        <v>637</v>
      </c>
      <c r="D444" s="1" t="s">
        <v>649</v>
      </c>
      <c r="E444" s="2">
        <v>3</v>
      </c>
      <c r="F444" s="2">
        <v>3</v>
      </c>
      <c r="G444" s="2"/>
    </row>
    <row r="445" spans="1:7" x14ac:dyDescent="0.25">
      <c r="A445" s="130">
        <f t="shared" si="6"/>
        <v>442</v>
      </c>
      <c r="B445" s="12">
        <v>123</v>
      </c>
      <c r="C445" s="27" t="s">
        <v>637</v>
      </c>
      <c r="D445" s="1" t="s">
        <v>640</v>
      </c>
      <c r="E445" s="2">
        <v>3</v>
      </c>
      <c r="F445" s="2">
        <v>10</v>
      </c>
      <c r="G445" s="2"/>
    </row>
    <row r="446" spans="1:7" x14ac:dyDescent="0.25">
      <c r="A446" s="130">
        <f t="shared" si="6"/>
        <v>443</v>
      </c>
      <c r="B446" s="12">
        <v>126</v>
      </c>
      <c r="C446" s="27" t="s">
        <v>637</v>
      </c>
      <c r="D446" s="1" t="s">
        <v>650</v>
      </c>
      <c r="E446" s="2">
        <v>3</v>
      </c>
      <c r="F446" s="2"/>
      <c r="G446" s="2"/>
    </row>
    <row r="447" spans="1:7" x14ac:dyDescent="0.25">
      <c r="A447" s="130">
        <f t="shared" si="6"/>
        <v>444</v>
      </c>
      <c r="B447" s="12">
        <v>127</v>
      </c>
      <c r="C447" s="27" t="s">
        <v>637</v>
      </c>
      <c r="D447" s="1" t="s">
        <v>654</v>
      </c>
      <c r="E447" s="2">
        <v>3</v>
      </c>
      <c r="F447" s="2">
        <v>15</v>
      </c>
      <c r="G447" s="2"/>
    </row>
    <row r="448" spans="1:7" x14ac:dyDescent="0.25">
      <c r="A448" s="130">
        <f t="shared" si="6"/>
        <v>445</v>
      </c>
      <c r="B448" s="12">
        <v>47</v>
      </c>
      <c r="C448" s="27" t="s">
        <v>657</v>
      </c>
      <c r="D448" s="1" t="s">
        <v>672</v>
      </c>
      <c r="E448" s="2">
        <v>3</v>
      </c>
      <c r="F448" s="2">
        <v>5</v>
      </c>
      <c r="G448" s="2"/>
    </row>
    <row r="449" spans="1:7" x14ac:dyDescent="0.25">
      <c r="A449" s="130">
        <f t="shared" si="6"/>
        <v>446</v>
      </c>
      <c r="B449" s="12">
        <v>48</v>
      </c>
      <c r="C449" s="27" t="s">
        <v>657</v>
      </c>
      <c r="D449" s="1" t="s">
        <v>662</v>
      </c>
      <c r="E449" s="2">
        <v>3</v>
      </c>
      <c r="F449" s="2">
        <v>10</v>
      </c>
      <c r="G449" s="2"/>
    </row>
    <row r="450" spans="1:7" x14ac:dyDescent="0.25">
      <c r="A450" s="130">
        <f t="shared" si="6"/>
        <v>447</v>
      </c>
      <c r="B450" s="12">
        <v>49</v>
      </c>
      <c r="C450" s="27" t="s">
        <v>657</v>
      </c>
      <c r="D450" s="1" t="s">
        <v>673</v>
      </c>
      <c r="E450" s="2">
        <v>3</v>
      </c>
      <c r="F450" s="2">
        <v>15</v>
      </c>
      <c r="G450" s="2"/>
    </row>
    <row r="451" spans="1:7" x14ac:dyDescent="0.25">
      <c r="A451" s="130">
        <f t="shared" si="6"/>
        <v>448</v>
      </c>
      <c r="B451" s="12">
        <v>50</v>
      </c>
      <c r="C451" s="27" t="s">
        <v>657</v>
      </c>
      <c r="D451" s="1" t="s">
        <v>674</v>
      </c>
      <c r="E451" s="2">
        <v>3</v>
      </c>
      <c r="F451" s="2">
        <v>15</v>
      </c>
      <c r="G451" s="2"/>
    </row>
    <row r="452" spans="1:7" x14ac:dyDescent="0.25">
      <c r="A452" s="130">
        <f t="shared" si="6"/>
        <v>449</v>
      </c>
      <c r="B452" s="12">
        <v>52</v>
      </c>
      <c r="C452" s="27" t="s">
        <v>657</v>
      </c>
      <c r="D452" s="1" t="s">
        <v>675</v>
      </c>
      <c r="E452" s="2">
        <v>3</v>
      </c>
      <c r="F452" s="2"/>
      <c r="G452" s="2"/>
    </row>
    <row r="453" spans="1:7" x14ac:dyDescent="0.25">
      <c r="A453" s="130">
        <f t="shared" si="6"/>
        <v>450</v>
      </c>
      <c r="B453" s="12">
        <v>53</v>
      </c>
      <c r="C453" s="27" t="s">
        <v>657</v>
      </c>
      <c r="D453" s="1" t="s">
        <v>676</v>
      </c>
      <c r="E453" s="2">
        <v>3</v>
      </c>
      <c r="F453" s="2">
        <v>15</v>
      </c>
      <c r="G453" s="2"/>
    </row>
    <row r="454" spans="1:7" x14ac:dyDescent="0.25">
      <c r="A454" s="130">
        <f t="shared" ref="A454:A517" si="7">A453+1</f>
        <v>451</v>
      </c>
      <c r="B454" s="12">
        <v>55</v>
      </c>
      <c r="C454" s="27" t="s">
        <v>657</v>
      </c>
      <c r="D454" s="1" t="s">
        <v>678</v>
      </c>
      <c r="E454" s="2">
        <v>3</v>
      </c>
      <c r="F454" s="2">
        <v>3</v>
      </c>
      <c r="G454" s="2"/>
    </row>
    <row r="455" spans="1:7" x14ac:dyDescent="0.25">
      <c r="A455" s="130">
        <f t="shared" si="7"/>
        <v>452</v>
      </c>
      <c r="B455" s="12">
        <v>57</v>
      </c>
      <c r="C455" s="27" t="s">
        <v>657</v>
      </c>
      <c r="D455" s="1" t="s">
        <v>680</v>
      </c>
      <c r="E455" s="2">
        <v>3</v>
      </c>
      <c r="F455" s="2">
        <v>10</v>
      </c>
      <c r="G455" s="2"/>
    </row>
    <row r="456" spans="1:7" x14ac:dyDescent="0.25">
      <c r="A456" s="130">
        <f t="shared" si="7"/>
        <v>453</v>
      </c>
      <c r="B456" s="12">
        <v>61</v>
      </c>
      <c r="C456" s="27" t="s">
        <v>657</v>
      </c>
      <c r="D456" s="1" t="s">
        <v>684</v>
      </c>
      <c r="E456" s="2">
        <v>3</v>
      </c>
      <c r="F456" s="2"/>
      <c r="G456" s="2"/>
    </row>
    <row r="457" spans="1:7" x14ac:dyDescent="0.25">
      <c r="A457" s="130">
        <f t="shared" si="7"/>
        <v>454</v>
      </c>
      <c r="B457" s="12">
        <v>63</v>
      </c>
      <c r="C457" s="27" t="s">
        <v>657</v>
      </c>
      <c r="D457" s="1" t="s">
        <v>685</v>
      </c>
      <c r="E457" s="2">
        <v>3</v>
      </c>
      <c r="F457" s="2">
        <v>3</v>
      </c>
      <c r="G457" s="2">
        <v>6</v>
      </c>
    </row>
    <row r="458" spans="1:7" x14ac:dyDescent="0.25">
      <c r="A458" s="130">
        <f t="shared" si="7"/>
        <v>455</v>
      </c>
      <c r="B458" s="12">
        <v>65</v>
      </c>
      <c r="C458" s="27" t="s">
        <v>657</v>
      </c>
      <c r="D458" s="1" t="s">
        <v>670</v>
      </c>
      <c r="E458" s="2">
        <v>3</v>
      </c>
      <c r="F458" s="2">
        <v>5</v>
      </c>
      <c r="G458" s="2"/>
    </row>
    <row r="459" spans="1:7" x14ac:dyDescent="0.25">
      <c r="A459" s="130">
        <f t="shared" si="7"/>
        <v>456</v>
      </c>
      <c r="B459" s="12">
        <v>224</v>
      </c>
      <c r="C459" s="27" t="s">
        <v>794</v>
      </c>
      <c r="D459" s="1" t="s">
        <v>798</v>
      </c>
      <c r="E459" s="2">
        <v>3</v>
      </c>
      <c r="F459" s="2">
        <v>10</v>
      </c>
      <c r="G459" s="2"/>
    </row>
    <row r="460" spans="1:7" x14ac:dyDescent="0.25">
      <c r="A460" s="130">
        <f t="shared" si="7"/>
        <v>457</v>
      </c>
      <c r="B460" s="12">
        <v>225</v>
      </c>
      <c r="C460" s="27" t="s">
        <v>794</v>
      </c>
      <c r="D460" s="1" t="s">
        <v>799</v>
      </c>
      <c r="E460" s="2">
        <v>3</v>
      </c>
      <c r="F460" s="2">
        <v>3</v>
      </c>
      <c r="G460" s="2"/>
    </row>
    <row r="461" spans="1:7" x14ac:dyDescent="0.25">
      <c r="A461" s="130">
        <f t="shared" si="7"/>
        <v>458</v>
      </c>
      <c r="B461" s="12">
        <v>85</v>
      </c>
      <c r="C461" s="27" t="s">
        <v>800</v>
      </c>
      <c r="D461" s="1" t="s">
        <v>820</v>
      </c>
      <c r="E461" s="2">
        <v>3</v>
      </c>
      <c r="F461" s="2">
        <v>3</v>
      </c>
      <c r="G461" s="2"/>
    </row>
    <row r="462" spans="1:7" x14ac:dyDescent="0.25">
      <c r="A462" s="130">
        <f t="shared" si="7"/>
        <v>459</v>
      </c>
      <c r="B462" s="12">
        <v>92</v>
      </c>
      <c r="C462" s="27" t="s">
        <v>800</v>
      </c>
      <c r="D462" s="1" t="s">
        <v>824</v>
      </c>
      <c r="E462" s="2">
        <v>3</v>
      </c>
      <c r="F462" s="2">
        <v>13</v>
      </c>
      <c r="G462" s="2">
        <v>6</v>
      </c>
    </row>
    <row r="463" spans="1:7" x14ac:dyDescent="0.25">
      <c r="A463" s="130">
        <f t="shared" si="7"/>
        <v>460</v>
      </c>
      <c r="B463" s="12">
        <v>93</v>
      </c>
      <c r="C463" s="27" t="s">
        <v>800</v>
      </c>
      <c r="D463" s="1" t="s">
        <v>825</v>
      </c>
      <c r="E463" s="2">
        <v>3</v>
      </c>
      <c r="F463" s="2">
        <v>13</v>
      </c>
      <c r="G463" s="2">
        <v>6</v>
      </c>
    </row>
    <row r="464" spans="1:7" x14ac:dyDescent="0.25">
      <c r="A464" s="130">
        <f t="shared" si="7"/>
        <v>461</v>
      </c>
      <c r="B464" s="12">
        <v>72</v>
      </c>
      <c r="C464" s="27" t="s">
        <v>897</v>
      </c>
      <c r="D464" s="1" t="s">
        <v>902</v>
      </c>
      <c r="E464" s="2">
        <v>3</v>
      </c>
      <c r="F464" s="2"/>
      <c r="G464" s="2"/>
    </row>
    <row r="465" spans="1:7" x14ac:dyDescent="0.25">
      <c r="A465" s="130">
        <f t="shared" si="7"/>
        <v>462</v>
      </c>
      <c r="B465" s="12">
        <v>83</v>
      </c>
      <c r="C465" s="27" t="s">
        <v>897</v>
      </c>
      <c r="D465" s="1" t="s">
        <v>823</v>
      </c>
      <c r="E465" s="2">
        <v>3</v>
      </c>
      <c r="F465" s="2">
        <v>3</v>
      </c>
      <c r="G465" s="2"/>
    </row>
    <row r="466" spans="1:7" x14ac:dyDescent="0.25">
      <c r="A466" s="130">
        <f t="shared" si="7"/>
        <v>463</v>
      </c>
      <c r="B466" s="28">
        <v>130</v>
      </c>
      <c r="C466" s="27" t="s">
        <v>945</v>
      </c>
      <c r="D466" s="1" t="s">
        <v>946</v>
      </c>
      <c r="E466" s="2">
        <v>3</v>
      </c>
      <c r="F466" s="2">
        <v>15</v>
      </c>
      <c r="G466" s="2"/>
    </row>
    <row r="467" spans="1:7" x14ac:dyDescent="0.25">
      <c r="A467" s="130">
        <f t="shared" si="7"/>
        <v>464</v>
      </c>
      <c r="B467" s="11">
        <v>15</v>
      </c>
      <c r="C467" s="27" t="s">
        <v>950</v>
      </c>
      <c r="D467" s="1" t="s">
        <v>951</v>
      </c>
      <c r="E467" s="2">
        <v>3</v>
      </c>
      <c r="F467" s="2">
        <v>3</v>
      </c>
      <c r="G467" s="2"/>
    </row>
    <row r="468" spans="1:7" x14ac:dyDescent="0.25">
      <c r="A468" s="130">
        <f t="shared" si="7"/>
        <v>465</v>
      </c>
      <c r="B468" s="12">
        <v>228</v>
      </c>
      <c r="C468" s="27" t="s">
        <v>961</v>
      </c>
      <c r="D468" s="1" t="s">
        <v>605</v>
      </c>
      <c r="E468" s="2">
        <v>3</v>
      </c>
      <c r="F468" s="2">
        <v>13</v>
      </c>
      <c r="G468" s="2">
        <v>6</v>
      </c>
    </row>
    <row r="469" spans="1:7" x14ac:dyDescent="0.25">
      <c r="A469" s="130">
        <f t="shared" si="7"/>
        <v>466</v>
      </c>
      <c r="B469" s="11">
        <v>16</v>
      </c>
      <c r="C469" s="27" t="s">
        <v>965</v>
      </c>
      <c r="D469" s="1" t="s">
        <v>966</v>
      </c>
      <c r="E469" s="2">
        <v>3</v>
      </c>
      <c r="F469" s="2">
        <v>3</v>
      </c>
      <c r="G469" s="2"/>
    </row>
    <row r="470" spans="1:7" x14ac:dyDescent="0.25">
      <c r="A470" s="130">
        <f t="shared" si="7"/>
        <v>467</v>
      </c>
      <c r="B470" s="12">
        <v>75</v>
      </c>
      <c r="C470" s="27" t="s">
        <v>977</v>
      </c>
      <c r="D470" s="1" t="s">
        <v>979</v>
      </c>
      <c r="E470" s="2">
        <v>3</v>
      </c>
      <c r="F470" s="2">
        <v>13</v>
      </c>
      <c r="G470" s="2">
        <v>6</v>
      </c>
    </row>
    <row r="471" spans="1:7" x14ac:dyDescent="0.25">
      <c r="A471" s="130">
        <f t="shared" si="7"/>
        <v>468</v>
      </c>
      <c r="B471" s="28">
        <v>10</v>
      </c>
      <c r="C471" s="27" t="s">
        <v>1024</v>
      </c>
      <c r="D471" s="1" t="s">
        <v>1028</v>
      </c>
      <c r="E471" s="2">
        <v>3</v>
      </c>
      <c r="F471" s="2">
        <v>15</v>
      </c>
      <c r="G471" s="2"/>
    </row>
    <row r="472" spans="1:7" x14ac:dyDescent="0.25">
      <c r="A472" s="130">
        <f t="shared" si="7"/>
        <v>469</v>
      </c>
      <c r="B472" s="11">
        <v>1</v>
      </c>
      <c r="C472" s="27" t="s">
        <v>130</v>
      </c>
      <c r="D472" s="1" t="s">
        <v>131</v>
      </c>
      <c r="E472" s="2">
        <v>2</v>
      </c>
      <c r="F472" s="2">
        <v>2</v>
      </c>
      <c r="G472" s="2"/>
    </row>
    <row r="473" spans="1:7" x14ac:dyDescent="0.25">
      <c r="A473" s="130">
        <f t="shared" si="7"/>
        <v>470</v>
      </c>
      <c r="B473" s="12">
        <v>132</v>
      </c>
      <c r="C473" s="27" t="s">
        <v>139</v>
      </c>
      <c r="D473" s="1" t="s">
        <v>142</v>
      </c>
      <c r="E473" s="2">
        <v>2</v>
      </c>
      <c r="F473" s="2">
        <v>15</v>
      </c>
      <c r="G473" s="2"/>
    </row>
    <row r="474" spans="1:7" x14ac:dyDescent="0.25">
      <c r="A474" s="130">
        <f t="shared" si="7"/>
        <v>471</v>
      </c>
      <c r="B474" s="28">
        <v>31</v>
      </c>
      <c r="C474" s="27" t="s">
        <v>150</v>
      </c>
      <c r="D474" s="1" t="s">
        <v>152</v>
      </c>
      <c r="E474" s="2">
        <v>2</v>
      </c>
      <c r="F474" s="2"/>
      <c r="G474" s="2"/>
    </row>
    <row r="475" spans="1:7" x14ac:dyDescent="0.25">
      <c r="A475" s="130">
        <f t="shared" si="7"/>
        <v>472</v>
      </c>
      <c r="B475" s="11">
        <v>86</v>
      </c>
      <c r="C475" s="27" t="s">
        <v>179</v>
      </c>
      <c r="D475" s="1" t="s">
        <v>184</v>
      </c>
      <c r="E475" s="2">
        <v>2</v>
      </c>
      <c r="F475" s="2">
        <v>2</v>
      </c>
      <c r="G475" s="2"/>
    </row>
    <row r="476" spans="1:7" x14ac:dyDescent="0.25">
      <c r="A476" s="130">
        <f t="shared" si="7"/>
        <v>473</v>
      </c>
      <c r="B476" s="11">
        <v>89</v>
      </c>
      <c r="C476" s="27" t="s">
        <v>179</v>
      </c>
      <c r="D476" s="1" t="s">
        <v>187</v>
      </c>
      <c r="E476" s="2">
        <v>2</v>
      </c>
      <c r="F476" s="2">
        <v>2</v>
      </c>
      <c r="G476" s="2"/>
    </row>
    <row r="477" spans="1:7" x14ac:dyDescent="0.25">
      <c r="A477" s="130">
        <f t="shared" si="7"/>
        <v>474</v>
      </c>
      <c r="B477" s="12">
        <v>138</v>
      </c>
      <c r="C477" s="27" t="s">
        <v>192</v>
      </c>
      <c r="D477" s="1" t="s">
        <v>193</v>
      </c>
      <c r="E477" s="2">
        <v>2</v>
      </c>
      <c r="F477" s="2">
        <v>2</v>
      </c>
      <c r="G477" s="2"/>
    </row>
    <row r="478" spans="1:7" x14ac:dyDescent="0.25">
      <c r="A478" s="130">
        <f t="shared" si="7"/>
        <v>475</v>
      </c>
      <c r="B478" s="12">
        <v>139</v>
      </c>
      <c r="C478" s="27" t="s">
        <v>192</v>
      </c>
      <c r="D478" s="1" t="s">
        <v>194</v>
      </c>
      <c r="E478" s="2">
        <v>2</v>
      </c>
      <c r="F478" s="2">
        <v>2</v>
      </c>
      <c r="G478" s="2"/>
    </row>
    <row r="479" spans="1:7" x14ac:dyDescent="0.25">
      <c r="A479" s="130">
        <f t="shared" si="7"/>
        <v>476</v>
      </c>
      <c r="B479" s="12">
        <v>6</v>
      </c>
      <c r="C479" s="27" t="s">
        <v>196</v>
      </c>
      <c r="D479" s="1" t="s">
        <v>202</v>
      </c>
      <c r="E479" s="2">
        <v>2</v>
      </c>
      <c r="F479" s="2">
        <v>12</v>
      </c>
      <c r="G479" s="2">
        <v>6</v>
      </c>
    </row>
    <row r="480" spans="1:7" x14ac:dyDescent="0.25">
      <c r="A480" s="130">
        <f t="shared" si="7"/>
        <v>477</v>
      </c>
      <c r="B480" s="12">
        <v>7</v>
      </c>
      <c r="C480" s="27" t="s">
        <v>211</v>
      </c>
      <c r="D480" s="1" t="s">
        <v>212</v>
      </c>
      <c r="E480" s="2">
        <v>2</v>
      </c>
      <c r="F480" s="2">
        <v>15</v>
      </c>
      <c r="G480" s="2"/>
    </row>
    <row r="481" spans="1:7" x14ac:dyDescent="0.25">
      <c r="A481" s="130">
        <f t="shared" si="7"/>
        <v>478</v>
      </c>
      <c r="B481" s="28">
        <v>41</v>
      </c>
      <c r="C481" s="27" t="s">
        <v>213</v>
      </c>
      <c r="D481" s="1" t="s">
        <v>214</v>
      </c>
      <c r="E481" s="2">
        <v>2</v>
      </c>
      <c r="F481" s="2">
        <v>2</v>
      </c>
      <c r="G481" s="2"/>
    </row>
    <row r="482" spans="1:7" x14ac:dyDescent="0.25">
      <c r="A482" s="130">
        <f t="shared" si="7"/>
        <v>479</v>
      </c>
      <c r="B482" s="11">
        <v>52</v>
      </c>
      <c r="C482" s="27" t="s">
        <v>219</v>
      </c>
      <c r="D482" s="1" t="s">
        <v>220</v>
      </c>
      <c r="E482" s="2">
        <v>2</v>
      </c>
      <c r="F482" s="2">
        <v>12</v>
      </c>
      <c r="G482" s="2">
        <v>6</v>
      </c>
    </row>
    <row r="483" spans="1:7" x14ac:dyDescent="0.25">
      <c r="A483" s="130">
        <f t="shared" si="7"/>
        <v>480</v>
      </c>
      <c r="B483" s="12">
        <v>10</v>
      </c>
      <c r="C483" s="27" t="s">
        <v>333</v>
      </c>
      <c r="D483" s="1" t="s">
        <v>334</v>
      </c>
      <c r="E483" s="2">
        <v>2</v>
      </c>
      <c r="F483" s="2">
        <v>12</v>
      </c>
      <c r="G483" s="2">
        <v>6</v>
      </c>
    </row>
    <row r="484" spans="1:7" x14ac:dyDescent="0.25">
      <c r="A484" s="130">
        <f t="shared" si="7"/>
        <v>481</v>
      </c>
      <c r="B484" s="28">
        <v>45</v>
      </c>
      <c r="C484" s="27" t="s">
        <v>342</v>
      </c>
      <c r="D484" s="1" t="s">
        <v>153</v>
      </c>
      <c r="E484" s="2">
        <v>2</v>
      </c>
      <c r="F484" s="2">
        <v>12</v>
      </c>
      <c r="G484" s="2">
        <v>6</v>
      </c>
    </row>
    <row r="485" spans="1:7" x14ac:dyDescent="0.25">
      <c r="A485" s="130">
        <f t="shared" si="7"/>
        <v>482</v>
      </c>
      <c r="B485" s="28">
        <v>76</v>
      </c>
      <c r="C485" s="27" t="s">
        <v>387</v>
      </c>
      <c r="D485" s="1" t="s">
        <v>390</v>
      </c>
      <c r="E485" s="2">
        <v>2</v>
      </c>
      <c r="F485" s="2">
        <v>5</v>
      </c>
      <c r="G485" s="2"/>
    </row>
    <row r="486" spans="1:7" x14ac:dyDescent="0.25">
      <c r="A486" s="130">
        <f t="shared" si="7"/>
        <v>483</v>
      </c>
      <c r="B486" s="28">
        <v>72</v>
      </c>
      <c r="C486" s="27" t="s">
        <v>393</v>
      </c>
      <c r="D486" s="1" t="s">
        <v>395</v>
      </c>
      <c r="E486" s="2">
        <v>2</v>
      </c>
      <c r="F486" s="2">
        <v>12</v>
      </c>
      <c r="G486" s="2">
        <v>6</v>
      </c>
    </row>
    <row r="487" spans="1:7" x14ac:dyDescent="0.25">
      <c r="A487" s="130">
        <f t="shared" si="7"/>
        <v>484</v>
      </c>
      <c r="B487" s="11">
        <v>6</v>
      </c>
      <c r="C487" s="27" t="s">
        <v>400</v>
      </c>
      <c r="D487" s="1" t="s">
        <v>401</v>
      </c>
      <c r="E487" s="2">
        <v>2</v>
      </c>
      <c r="F487" s="2">
        <v>2</v>
      </c>
      <c r="G487" s="2"/>
    </row>
    <row r="488" spans="1:7" x14ac:dyDescent="0.25">
      <c r="A488" s="130">
        <f t="shared" si="7"/>
        <v>485</v>
      </c>
      <c r="B488" s="28">
        <v>83</v>
      </c>
      <c r="C488" s="27" t="s">
        <v>459</v>
      </c>
      <c r="D488" s="1" t="s">
        <v>460</v>
      </c>
      <c r="E488" s="2">
        <v>2</v>
      </c>
      <c r="F488" s="2">
        <v>12</v>
      </c>
      <c r="G488" s="2">
        <v>6</v>
      </c>
    </row>
    <row r="489" spans="1:7" x14ac:dyDescent="0.25">
      <c r="A489" s="130">
        <f t="shared" si="7"/>
        <v>486</v>
      </c>
      <c r="B489" s="28">
        <v>84</v>
      </c>
      <c r="C489" s="27" t="s">
        <v>466</v>
      </c>
      <c r="D489" s="1" t="s">
        <v>467</v>
      </c>
      <c r="E489" s="2">
        <v>2</v>
      </c>
      <c r="F489" s="2">
        <v>12</v>
      </c>
      <c r="G489" s="2">
        <v>6</v>
      </c>
    </row>
    <row r="490" spans="1:7" x14ac:dyDescent="0.25">
      <c r="A490" s="130">
        <f t="shared" si="7"/>
        <v>487</v>
      </c>
      <c r="B490" s="12">
        <v>18</v>
      </c>
      <c r="C490" s="27" t="s">
        <v>525</v>
      </c>
      <c r="D490" s="1" t="s">
        <v>531</v>
      </c>
      <c r="E490" s="2">
        <v>2</v>
      </c>
      <c r="F490" s="2">
        <v>5</v>
      </c>
      <c r="G490" s="2"/>
    </row>
    <row r="491" spans="1:7" x14ac:dyDescent="0.25">
      <c r="A491" s="130">
        <f t="shared" si="7"/>
        <v>488</v>
      </c>
      <c r="B491" s="28">
        <v>101</v>
      </c>
      <c r="C491" s="27" t="s">
        <v>537</v>
      </c>
      <c r="D491" s="1" t="s">
        <v>538</v>
      </c>
      <c r="E491" s="2">
        <v>2</v>
      </c>
      <c r="F491" s="2">
        <v>2</v>
      </c>
      <c r="G491" s="2"/>
    </row>
    <row r="492" spans="1:7" x14ac:dyDescent="0.25">
      <c r="A492" s="130">
        <f t="shared" si="7"/>
        <v>489</v>
      </c>
      <c r="B492" s="11">
        <v>145</v>
      </c>
      <c r="C492" s="27" t="s">
        <v>559</v>
      </c>
      <c r="D492" s="1" t="s">
        <v>580</v>
      </c>
      <c r="E492" s="2">
        <v>2</v>
      </c>
      <c r="F492" s="2">
        <v>12</v>
      </c>
      <c r="G492" s="2">
        <v>6</v>
      </c>
    </row>
    <row r="493" spans="1:7" x14ac:dyDescent="0.25">
      <c r="A493" s="130">
        <f t="shared" si="7"/>
        <v>490</v>
      </c>
      <c r="B493" s="28">
        <v>108</v>
      </c>
      <c r="C493" s="27" t="s">
        <v>601</v>
      </c>
      <c r="D493" s="1" t="s">
        <v>602</v>
      </c>
      <c r="E493" s="2">
        <v>2</v>
      </c>
      <c r="F493" s="2">
        <v>12</v>
      </c>
      <c r="G493" s="2">
        <v>6</v>
      </c>
    </row>
    <row r="494" spans="1:7" x14ac:dyDescent="0.25">
      <c r="A494" s="130">
        <f t="shared" si="7"/>
        <v>491</v>
      </c>
      <c r="B494" s="12">
        <v>21</v>
      </c>
      <c r="C494" s="27" t="s">
        <v>637</v>
      </c>
      <c r="D494" s="1" t="s">
        <v>639</v>
      </c>
      <c r="E494" s="2">
        <v>2</v>
      </c>
      <c r="F494" s="2">
        <v>5</v>
      </c>
      <c r="G494" s="2"/>
    </row>
    <row r="495" spans="1:7" x14ac:dyDescent="0.25">
      <c r="A495" s="130">
        <f t="shared" si="7"/>
        <v>492</v>
      </c>
      <c r="B495" s="12">
        <v>22</v>
      </c>
      <c r="C495" s="27" t="s">
        <v>637</v>
      </c>
      <c r="D495" s="1" t="s">
        <v>640</v>
      </c>
      <c r="E495" s="2">
        <v>2</v>
      </c>
      <c r="F495" s="2">
        <v>12</v>
      </c>
      <c r="G495" s="2">
        <v>6</v>
      </c>
    </row>
    <row r="496" spans="1:7" x14ac:dyDescent="0.25">
      <c r="A496" s="130">
        <f t="shared" si="7"/>
        <v>493</v>
      </c>
      <c r="B496" s="12">
        <v>23</v>
      </c>
      <c r="C496" s="27" t="s">
        <v>637</v>
      </c>
      <c r="D496" s="1" t="s">
        <v>641</v>
      </c>
      <c r="E496" s="2">
        <v>2</v>
      </c>
      <c r="F496" s="2">
        <v>2</v>
      </c>
      <c r="G496" s="2"/>
    </row>
    <row r="497" spans="1:7" x14ac:dyDescent="0.25">
      <c r="A497" s="130">
        <f t="shared" si="7"/>
        <v>494</v>
      </c>
      <c r="B497" s="12">
        <v>26</v>
      </c>
      <c r="C497" s="27" t="s">
        <v>637</v>
      </c>
      <c r="D497" s="1" t="s">
        <v>644</v>
      </c>
      <c r="E497" s="2">
        <v>2</v>
      </c>
      <c r="F497" s="2">
        <v>2</v>
      </c>
      <c r="G497" s="2"/>
    </row>
    <row r="498" spans="1:7" x14ac:dyDescent="0.25">
      <c r="A498" s="130">
        <f t="shared" si="7"/>
        <v>495</v>
      </c>
      <c r="B498" s="12">
        <v>28</v>
      </c>
      <c r="C498" s="27" t="s">
        <v>637</v>
      </c>
      <c r="D498" s="1" t="s">
        <v>646</v>
      </c>
      <c r="E498" s="2">
        <v>2</v>
      </c>
      <c r="F498" s="2">
        <v>12</v>
      </c>
      <c r="G498" s="2">
        <v>6</v>
      </c>
    </row>
    <row r="499" spans="1:7" x14ac:dyDescent="0.25">
      <c r="A499" s="130">
        <f t="shared" si="7"/>
        <v>496</v>
      </c>
      <c r="B499" s="12">
        <v>29</v>
      </c>
      <c r="C499" s="27" t="s">
        <v>637</v>
      </c>
      <c r="D499" s="1" t="s">
        <v>647</v>
      </c>
      <c r="E499" s="2">
        <v>2</v>
      </c>
      <c r="F499" s="2">
        <v>2</v>
      </c>
      <c r="G499" s="2"/>
    </row>
    <row r="500" spans="1:7" x14ac:dyDescent="0.25">
      <c r="A500" s="130">
        <f t="shared" si="7"/>
        <v>497</v>
      </c>
      <c r="B500" s="12">
        <v>30</v>
      </c>
      <c r="C500" s="27" t="s">
        <v>637</v>
      </c>
      <c r="D500" s="1" t="s">
        <v>648</v>
      </c>
      <c r="E500" s="2">
        <v>2</v>
      </c>
      <c r="F500" s="2">
        <v>12</v>
      </c>
      <c r="G500" s="2">
        <v>6</v>
      </c>
    </row>
    <row r="501" spans="1:7" x14ac:dyDescent="0.25">
      <c r="A501" s="130">
        <f t="shared" si="7"/>
        <v>498</v>
      </c>
      <c r="B501" s="12">
        <v>120</v>
      </c>
      <c r="C501" s="27" t="s">
        <v>637</v>
      </c>
      <c r="D501" s="1" t="s">
        <v>652</v>
      </c>
      <c r="E501" s="2">
        <v>2</v>
      </c>
      <c r="F501" s="2">
        <v>5</v>
      </c>
      <c r="G501" s="2"/>
    </row>
    <row r="502" spans="1:7" x14ac:dyDescent="0.25">
      <c r="A502" s="130">
        <f t="shared" si="7"/>
        <v>499</v>
      </c>
      <c r="B502" s="12">
        <v>121</v>
      </c>
      <c r="C502" s="27" t="s">
        <v>637</v>
      </c>
      <c r="D502" s="1" t="s">
        <v>653</v>
      </c>
      <c r="E502" s="2">
        <v>2</v>
      </c>
      <c r="F502" s="2">
        <v>10</v>
      </c>
      <c r="G502" s="2"/>
    </row>
    <row r="503" spans="1:7" x14ac:dyDescent="0.25">
      <c r="A503" s="130">
        <f t="shared" si="7"/>
        <v>500</v>
      </c>
      <c r="B503" s="12">
        <v>122</v>
      </c>
      <c r="C503" s="27" t="s">
        <v>637</v>
      </c>
      <c r="D503" s="1" t="s">
        <v>638</v>
      </c>
      <c r="E503" s="2">
        <v>2</v>
      </c>
      <c r="F503" s="2"/>
      <c r="G503" s="2"/>
    </row>
    <row r="504" spans="1:7" x14ac:dyDescent="0.25">
      <c r="A504" s="130">
        <f t="shared" si="7"/>
        <v>501</v>
      </c>
      <c r="B504" s="12">
        <v>124</v>
      </c>
      <c r="C504" s="27" t="s">
        <v>637</v>
      </c>
      <c r="D504" s="1" t="s">
        <v>641</v>
      </c>
      <c r="E504" s="2">
        <v>2</v>
      </c>
      <c r="F504" s="2">
        <v>10</v>
      </c>
      <c r="G504" s="2"/>
    </row>
    <row r="505" spans="1:7" x14ac:dyDescent="0.25">
      <c r="A505" s="130">
        <f t="shared" si="7"/>
        <v>502</v>
      </c>
      <c r="B505" s="12">
        <v>125</v>
      </c>
      <c r="C505" s="27" t="s">
        <v>637</v>
      </c>
      <c r="D505" s="1" t="s">
        <v>638</v>
      </c>
      <c r="E505" s="2">
        <v>2</v>
      </c>
      <c r="F505" s="2">
        <v>5</v>
      </c>
      <c r="G505" s="2"/>
    </row>
    <row r="506" spans="1:7" x14ac:dyDescent="0.25">
      <c r="A506" s="130">
        <f t="shared" si="7"/>
        <v>503</v>
      </c>
      <c r="B506" s="12" t="s">
        <v>656</v>
      </c>
      <c r="C506" s="27" t="s">
        <v>637</v>
      </c>
      <c r="D506" s="1" t="s">
        <v>172</v>
      </c>
      <c r="E506" s="2">
        <v>2</v>
      </c>
      <c r="F506" s="2">
        <v>10</v>
      </c>
      <c r="G506" s="2"/>
    </row>
    <row r="507" spans="1:7" x14ac:dyDescent="0.25">
      <c r="A507" s="130">
        <f t="shared" si="7"/>
        <v>504</v>
      </c>
      <c r="B507" s="12">
        <v>32</v>
      </c>
      <c r="C507" s="27" t="s">
        <v>657</v>
      </c>
      <c r="D507" s="1" t="s">
        <v>659</v>
      </c>
      <c r="E507" s="2">
        <v>2</v>
      </c>
      <c r="F507" s="2">
        <v>2</v>
      </c>
      <c r="G507" s="2"/>
    </row>
    <row r="508" spans="1:7" x14ac:dyDescent="0.25">
      <c r="A508" s="130">
        <f t="shared" si="7"/>
        <v>505</v>
      </c>
      <c r="B508" s="12">
        <v>34</v>
      </c>
      <c r="C508" s="27" t="s">
        <v>657</v>
      </c>
      <c r="D508" s="1" t="s">
        <v>661</v>
      </c>
      <c r="E508" s="2">
        <v>2</v>
      </c>
      <c r="F508" s="2"/>
      <c r="G508" s="2"/>
    </row>
    <row r="509" spans="1:7" x14ac:dyDescent="0.25">
      <c r="A509" s="130">
        <f t="shared" si="7"/>
        <v>506</v>
      </c>
      <c r="B509" s="12">
        <v>37</v>
      </c>
      <c r="C509" s="27" t="s">
        <v>657</v>
      </c>
      <c r="D509" s="1" t="s">
        <v>661</v>
      </c>
      <c r="E509" s="2">
        <v>2</v>
      </c>
      <c r="F509" s="2">
        <v>15</v>
      </c>
      <c r="G509" s="2"/>
    </row>
    <row r="510" spans="1:7" x14ac:dyDescent="0.25">
      <c r="A510" s="130">
        <f t="shared" si="7"/>
        <v>507</v>
      </c>
      <c r="B510" s="12">
        <v>38</v>
      </c>
      <c r="C510" s="27" t="s">
        <v>657</v>
      </c>
      <c r="D510" s="1" t="s">
        <v>664</v>
      </c>
      <c r="E510" s="2">
        <v>2</v>
      </c>
      <c r="F510" s="2">
        <v>12</v>
      </c>
      <c r="G510" s="2">
        <v>6</v>
      </c>
    </row>
    <row r="511" spans="1:7" x14ac:dyDescent="0.25">
      <c r="A511" s="130">
        <f t="shared" si="7"/>
        <v>508</v>
      </c>
      <c r="B511" s="12">
        <v>40</v>
      </c>
      <c r="C511" s="27" t="s">
        <v>657</v>
      </c>
      <c r="D511" s="1" t="s">
        <v>666</v>
      </c>
      <c r="E511" s="2">
        <v>2</v>
      </c>
      <c r="F511" s="2">
        <v>5</v>
      </c>
      <c r="G511" s="2"/>
    </row>
    <row r="512" spans="1:7" x14ac:dyDescent="0.25">
      <c r="A512" s="130">
        <f t="shared" si="7"/>
        <v>509</v>
      </c>
      <c r="B512" s="12">
        <v>54</v>
      </c>
      <c r="C512" s="27" t="s">
        <v>657</v>
      </c>
      <c r="D512" s="1" t="s">
        <v>677</v>
      </c>
      <c r="E512" s="2">
        <v>2</v>
      </c>
      <c r="F512" s="2">
        <v>5</v>
      </c>
      <c r="G512" s="2"/>
    </row>
    <row r="513" spans="1:7" x14ac:dyDescent="0.25">
      <c r="A513" s="130">
        <f t="shared" si="7"/>
        <v>510</v>
      </c>
      <c r="B513" s="12">
        <v>60</v>
      </c>
      <c r="C513" s="27" t="s">
        <v>657</v>
      </c>
      <c r="D513" s="1" t="s">
        <v>683</v>
      </c>
      <c r="E513" s="2">
        <v>2</v>
      </c>
      <c r="F513" s="2">
        <v>5</v>
      </c>
      <c r="G513" s="2"/>
    </row>
    <row r="514" spans="1:7" x14ac:dyDescent="0.25">
      <c r="A514" s="130">
        <f t="shared" si="7"/>
        <v>511</v>
      </c>
      <c r="B514" s="12">
        <v>64</v>
      </c>
      <c r="C514" s="27" t="s">
        <v>657</v>
      </c>
      <c r="D514" s="1" t="s">
        <v>686</v>
      </c>
      <c r="E514" s="2">
        <v>2</v>
      </c>
      <c r="F514" s="2">
        <v>15</v>
      </c>
      <c r="G514" s="2"/>
    </row>
    <row r="515" spans="1:7" x14ac:dyDescent="0.25">
      <c r="A515" s="130">
        <f t="shared" si="7"/>
        <v>512</v>
      </c>
      <c r="B515" s="12">
        <v>66</v>
      </c>
      <c r="C515" s="27" t="s">
        <v>657</v>
      </c>
      <c r="D515" s="1" t="s">
        <v>687</v>
      </c>
      <c r="E515" s="2">
        <v>2</v>
      </c>
      <c r="F515" s="2"/>
      <c r="G515" s="2"/>
    </row>
    <row r="516" spans="1:7" x14ac:dyDescent="0.25">
      <c r="A516" s="130">
        <f t="shared" si="7"/>
        <v>513</v>
      </c>
      <c r="B516" s="12" t="s">
        <v>722</v>
      </c>
      <c r="C516" s="27" t="s">
        <v>723</v>
      </c>
      <c r="D516" s="1" t="s">
        <v>724</v>
      </c>
      <c r="E516" s="2">
        <v>2</v>
      </c>
      <c r="F516" s="2">
        <v>15</v>
      </c>
      <c r="G516" s="2"/>
    </row>
    <row r="517" spans="1:7" x14ac:dyDescent="0.25">
      <c r="A517" s="130">
        <f t="shared" si="7"/>
        <v>514</v>
      </c>
      <c r="B517" s="28">
        <v>117</v>
      </c>
      <c r="C517" s="27" t="s">
        <v>753</v>
      </c>
      <c r="D517" s="1" t="s">
        <v>756</v>
      </c>
      <c r="E517" s="2">
        <v>2</v>
      </c>
      <c r="F517" s="2">
        <v>2</v>
      </c>
      <c r="G517" s="2"/>
    </row>
    <row r="518" spans="1:7" x14ac:dyDescent="0.25">
      <c r="A518" s="130">
        <f t="shared" ref="A518:A581" si="8">A517+1</f>
        <v>515</v>
      </c>
      <c r="B518" s="28">
        <v>120</v>
      </c>
      <c r="C518" s="27" t="s">
        <v>766</v>
      </c>
      <c r="D518" s="1" t="s">
        <v>767</v>
      </c>
      <c r="E518" s="2">
        <v>2</v>
      </c>
      <c r="F518" s="2">
        <v>12</v>
      </c>
      <c r="G518" s="2">
        <v>6</v>
      </c>
    </row>
    <row r="519" spans="1:7" x14ac:dyDescent="0.25">
      <c r="A519" s="130">
        <f t="shared" si="8"/>
        <v>516</v>
      </c>
      <c r="B519" s="28">
        <v>121</v>
      </c>
      <c r="C519" s="27" t="s">
        <v>766</v>
      </c>
      <c r="D519" s="1" t="s">
        <v>475</v>
      </c>
      <c r="E519" s="2">
        <v>2</v>
      </c>
      <c r="F519" s="2">
        <v>2</v>
      </c>
      <c r="G519" s="2"/>
    </row>
    <row r="520" spans="1:7" x14ac:dyDescent="0.25">
      <c r="A520" s="130">
        <f t="shared" si="8"/>
        <v>517</v>
      </c>
      <c r="B520" s="28">
        <v>124</v>
      </c>
      <c r="C520" s="27" t="s">
        <v>779</v>
      </c>
      <c r="D520" s="1" t="s">
        <v>781</v>
      </c>
      <c r="E520" s="2">
        <v>2</v>
      </c>
      <c r="F520" s="2">
        <v>2</v>
      </c>
      <c r="G520" s="2"/>
    </row>
    <row r="521" spans="1:7" x14ac:dyDescent="0.25">
      <c r="A521" s="130">
        <f t="shared" si="8"/>
        <v>518</v>
      </c>
      <c r="B521" s="12">
        <v>86</v>
      </c>
      <c r="C521" s="27" t="s">
        <v>800</v>
      </c>
      <c r="D521" s="1" t="s">
        <v>821</v>
      </c>
      <c r="E521" s="2">
        <v>2</v>
      </c>
      <c r="F521" s="2">
        <v>2</v>
      </c>
      <c r="G521" s="2"/>
    </row>
    <row r="522" spans="1:7" x14ac:dyDescent="0.25">
      <c r="A522" s="130">
        <f t="shared" si="8"/>
        <v>519</v>
      </c>
      <c r="B522" s="12">
        <v>94</v>
      </c>
      <c r="C522" s="27" t="s">
        <v>800</v>
      </c>
      <c r="D522" s="1" t="s">
        <v>826</v>
      </c>
      <c r="E522" s="2">
        <v>2</v>
      </c>
      <c r="F522" s="2"/>
      <c r="G522" s="2"/>
    </row>
    <row r="523" spans="1:7" x14ac:dyDescent="0.25">
      <c r="A523" s="130">
        <f t="shared" si="8"/>
        <v>520</v>
      </c>
      <c r="B523" s="12">
        <v>267</v>
      </c>
      <c r="C523" s="27" t="s">
        <v>881</v>
      </c>
      <c r="D523" s="1" t="s">
        <v>882</v>
      </c>
      <c r="E523" s="2">
        <v>2</v>
      </c>
      <c r="F523" s="2">
        <v>10</v>
      </c>
      <c r="G523" s="2"/>
    </row>
    <row r="524" spans="1:7" x14ac:dyDescent="0.25">
      <c r="A524" s="130">
        <f t="shared" si="8"/>
        <v>521</v>
      </c>
      <c r="B524" s="12">
        <v>71</v>
      </c>
      <c r="C524" s="27" t="s">
        <v>897</v>
      </c>
      <c r="D524" s="1" t="s">
        <v>901</v>
      </c>
      <c r="E524" s="2">
        <v>2</v>
      </c>
      <c r="F524" s="2">
        <v>10</v>
      </c>
      <c r="G524" s="2"/>
    </row>
    <row r="525" spans="1:7" x14ac:dyDescent="0.25">
      <c r="A525" s="130">
        <f t="shared" si="8"/>
        <v>522</v>
      </c>
      <c r="B525" s="12">
        <v>241</v>
      </c>
      <c r="C525" s="27" t="s">
        <v>897</v>
      </c>
      <c r="D525" s="1" t="s">
        <v>905</v>
      </c>
      <c r="E525" s="2">
        <v>2</v>
      </c>
      <c r="F525" s="2">
        <v>12</v>
      </c>
      <c r="G525" s="2">
        <v>6</v>
      </c>
    </row>
    <row r="526" spans="1:7" x14ac:dyDescent="0.25">
      <c r="A526" s="130">
        <f t="shared" si="8"/>
        <v>523</v>
      </c>
      <c r="B526" s="28">
        <v>135</v>
      </c>
      <c r="C526" s="27" t="s">
        <v>955</v>
      </c>
      <c r="D526" s="1" t="s">
        <v>958</v>
      </c>
      <c r="E526" s="2">
        <v>2</v>
      </c>
      <c r="F526" s="2">
        <v>17</v>
      </c>
      <c r="G526" s="2">
        <v>6</v>
      </c>
    </row>
    <row r="527" spans="1:7" x14ac:dyDescent="0.25">
      <c r="A527" s="130">
        <f t="shared" si="8"/>
        <v>524</v>
      </c>
      <c r="B527" s="12">
        <v>74</v>
      </c>
      <c r="C527" s="27" t="s">
        <v>977</v>
      </c>
      <c r="D527" s="1" t="s">
        <v>978</v>
      </c>
      <c r="E527" s="2">
        <v>2</v>
      </c>
      <c r="F527" s="2">
        <v>12</v>
      </c>
      <c r="G527" s="2">
        <v>6</v>
      </c>
    </row>
    <row r="528" spans="1:7" x14ac:dyDescent="0.25">
      <c r="A528" s="130">
        <f t="shared" si="8"/>
        <v>525</v>
      </c>
      <c r="B528" s="28">
        <v>137</v>
      </c>
      <c r="C528" s="27" t="s">
        <v>980</v>
      </c>
      <c r="D528" s="1" t="s">
        <v>326</v>
      </c>
      <c r="E528" s="2">
        <v>2</v>
      </c>
      <c r="F528" s="2"/>
      <c r="G528" s="2"/>
    </row>
    <row r="529" spans="1:7" x14ac:dyDescent="0.25">
      <c r="A529" s="130">
        <f t="shared" si="8"/>
        <v>526</v>
      </c>
      <c r="B529" s="12">
        <v>76</v>
      </c>
      <c r="C529" s="27" t="s">
        <v>1003</v>
      </c>
      <c r="D529" s="1" t="s">
        <v>1004</v>
      </c>
      <c r="E529" s="2">
        <v>2</v>
      </c>
      <c r="F529" s="2">
        <v>12</v>
      </c>
      <c r="G529" s="2">
        <v>6</v>
      </c>
    </row>
    <row r="530" spans="1:7" x14ac:dyDescent="0.25">
      <c r="A530" s="130">
        <f t="shared" si="8"/>
        <v>527</v>
      </c>
      <c r="B530" s="12">
        <v>226</v>
      </c>
      <c r="C530" s="27" t="s">
        <v>1037</v>
      </c>
      <c r="D530" s="1" t="s">
        <v>1038</v>
      </c>
      <c r="E530" s="2">
        <v>2</v>
      </c>
      <c r="F530" s="2">
        <v>12</v>
      </c>
      <c r="G530" s="2">
        <v>6</v>
      </c>
    </row>
    <row r="531" spans="1:7" x14ac:dyDescent="0.25">
      <c r="A531" s="130">
        <f t="shared" si="8"/>
        <v>528</v>
      </c>
      <c r="B531" s="28">
        <v>144</v>
      </c>
      <c r="C531" s="27"/>
      <c r="D531" s="14" t="s">
        <v>1116</v>
      </c>
      <c r="E531" s="2">
        <v>2</v>
      </c>
      <c r="F531" s="2">
        <v>2</v>
      </c>
      <c r="G531" s="2"/>
    </row>
    <row r="532" spans="1:7" x14ac:dyDescent="0.25">
      <c r="A532" s="130">
        <f t="shared" si="8"/>
        <v>529</v>
      </c>
      <c r="B532" s="28">
        <v>23</v>
      </c>
      <c r="C532" s="27" t="s">
        <v>101</v>
      </c>
      <c r="D532" s="1" t="s">
        <v>1117</v>
      </c>
      <c r="E532" s="2">
        <v>1</v>
      </c>
      <c r="F532" s="2">
        <v>6</v>
      </c>
      <c r="G532" s="2"/>
    </row>
    <row r="533" spans="1:7" x14ac:dyDescent="0.25">
      <c r="A533" s="130">
        <f t="shared" si="8"/>
        <v>530</v>
      </c>
      <c r="B533" s="28">
        <v>26</v>
      </c>
      <c r="C533" s="27" t="s">
        <v>132</v>
      </c>
      <c r="D533" s="1" t="s">
        <v>137</v>
      </c>
      <c r="E533" s="2">
        <v>1</v>
      </c>
      <c r="F533" s="2">
        <v>11</v>
      </c>
      <c r="G533" s="2">
        <v>6</v>
      </c>
    </row>
    <row r="534" spans="1:7" x14ac:dyDescent="0.25">
      <c r="A534" s="130">
        <f t="shared" si="8"/>
        <v>531</v>
      </c>
      <c r="B534" s="12">
        <v>130</v>
      </c>
      <c r="C534" s="27" t="s">
        <v>139</v>
      </c>
      <c r="D534" s="1" t="s">
        <v>140</v>
      </c>
      <c r="E534" s="2">
        <v>1</v>
      </c>
      <c r="F534" s="2">
        <v>15</v>
      </c>
      <c r="G534" s="2"/>
    </row>
    <row r="535" spans="1:7" x14ac:dyDescent="0.25">
      <c r="A535" s="130">
        <f t="shared" si="8"/>
        <v>532</v>
      </c>
      <c r="B535" s="12">
        <v>131</v>
      </c>
      <c r="C535" s="27" t="s">
        <v>139</v>
      </c>
      <c r="D535" s="1" t="s">
        <v>141</v>
      </c>
      <c r="E535" s="2">
        <v>1</v>
      </c>
      <c r="F535" s="2">
        <v>10</v>
      </c>
      <c r="G535" s="2"/>
    </row>
    <row r="536" spans="1:7" x14ac:dyDescent="0.25">
      <c r="A536" s="130">
        <f t="shared" si="8"/>
        <v>533</v>
      </c>
      <c r="B536" s="28">
        <v>32</v>
      </c>
      <c r="C536" s="27" t="s">
        <v>150</v>
      </c>
      <c r="D536" s="1" t="s">
        <v>153</v>
      </c>
      <c r="E536" s="2">
        <v>1</v>
      </c>
      <c r="F536" s="2">
        <v>10</v>
      </c>
      <c r="G536" s="2"/>
    </row>
    <row r="537" spans="1:7" x14ac:dyDescent="0.25">
      <c r="A537" s="130">
        <f t="shared" si="8"/>
        <v>534</v>
      </c>
      <c r="B537" s="28">
        <v>33</v>
      </c>
      <c r="C537" s="27" t="s">
        <v>150</v>
      </c>
      <c r="D537" s="1" t="s">
        <v>157</v>
      </c>
      <c r="E537" s="2">
        <v>1</v>
      </c>
      <c r="F537" s="2">
        <v>6</v>
      </c>
      <c r="G537" s="2"/>
    </row>
    <row r="538" spans="1:7" x14ac:dyDescent="0.25">
      <c r="A538" s="130">
        <f t="shared" si="8"/>
        <v>535</v>
      </c>
      <c r="B538" s="12">
        <v>135</v>
      </c>
      <c r="C538" s="27" t="s">
        <v>171</v>
      </c>
      <c r="D538" s="1" t="s">
        <v>172</v>
      </c>
      <c r="E538" s="2">
        <v>1</v>
      </c>
      <c r="F538" s="2">
        <v>11</v>
      </c>
      <c r="G538" s="2">
        <v>6</v>
      </c>
    </row>
    <row r="539" spans="1:7" x14ac:dyDescent="0.25">
      <c r="A539" s="130">
        <f t="shared" si="8"/>
        <v>536</v>
      </c>
      <c r="B539" s="11">
        <v>88</v>
      </c>
      <c r="C539" s="27" t="s">
        <v>179</v>
      </c>
      <c r="D539" s="1" t="s">
        <v>186</v>
      </c>
      <c r="E539" s="2">
        <v>1</v>
      </c>
      <c r="F539" s="2">
        <v>11</v>
      </c>
      <c r="G539" s="2">
        <v>6</v>
      </c>
    </row>
    <row r="540" spans="1:7" x14ac:dyDescent="0.25">
      <c r="A540" s="130">
        <f t="shared" si="8"/>
        <v>537</v>
      </c>
      <c r="B540" s="28">
        <v>44</v>
      </c>
      <c r="C540" s="27" t="s">
        <v>325</v>
      </c>
      <c r="D540" s="1" t="s">
        <v>326</v>
      </c>
      <c r="E540" s="2">
        <v>1</v>
      </c>
      <c r="F540" s="2">
        <v>11</v>
      </c>
      <c r="G540" s="2">
        <v>6</v>
      </c>
    </row>
    <row r="541" spans="1:7" x14ac:dyDescent="0.25">
      <c r="A541" s="130">
        <f t="shared" si="8"/>
        <v>538</v>
      </c>
      <c r="B541" s="28">
        <v>77</v>
      </c>
      <c r="C541" s="27" t="s">
        <v>387</v>
      </c>
      <c r="D541" s="1" t="s">
        <v>391</v>
      </c>
      <c r="E541" s="2">
        <v>1</v>
      </c>
      <c r="F541" s="2">
        <v>15</v>
      </c>
      <c r="G541" s="2"/>
    </row>
    <row r="542" spans="1:7" x14ac:dyDescent="0.25">
      <c r="A542" s="130">
        <f t="shared" si="8"/>
        <v>539</v>
      </c>
      <c r="B542" s="28">
        <v>78</v>
      </c>
      <c r="C542" s="27" t="s">
        <v>387</v>
      </c>
      <c r="D542" s="1" t="s">
        <v>392</v>
      </c>
      <c r="E542" s="2">
        <v>1</v>
      </c>
      <c r="F542" s="2">
        <v>15</v>
      </c>
      <c r="G542" s="2"/>
    </row>
    <row r="543" spans="1:7" x14ac:dyDescent="0.25">
      <c r="A543" s="130">
        <f t="shared" si="8"/>
        <v>540</v>
      </c>
      <c r="B543" s="28">
        <v>89</v>
      </c>
      <c r="C543" s="27" t="s">
        <v>466</v>
      </c>
      <c r="D543" s="9" t="s">
        <v>475</v>
      </c>
      <c r="E543" s="2">
        <v>1</v>
      </c>
      <c r="F543" s="2">
        <v>11</v>
      </c>
      <c r="G543" s="2">
        <v>6</v>
      </c>
    </row>
    <row r="544" spans="1:7" x14ac:dyDescent="0.25">
      <c r="A544" s="130">
        <f t="shared" si="8"/>
        <v>541</v>
      </c>
      <c r="B544" s="11">
        <v>66</v>
      </c>
      <c r="C544" s="27" t="s">
        <v>504</v>
      </c>
      <c r="D544" s="1" t="s">
        <v>505</v>
      </c>
      <c r="E544" s="2">
        <v>1</v>
      </c>
      <c r="F544" s="2">
        <v>11</v>
      </c>
      <c r="G544" s="2">
        <v>6</v>
      </c>
    </row>
    <row r="545" spans="1:7" x14ac:dyDescent="0.25">
      <c r="A545" s="130">
        <f t="shared" si="8"/>
        <v>542</v>
      </c>
      <c r="B545" s="28">
        <v>103</v>
      </c>
      <c r="C545" s="27" t="s">
        <v>519</v>
      </c>
      <c r="D545" s="1" t="s">
        <v>541</v>
      </c>
      <c r="E545" s="2">
        <v>1</v>
      </c>
      <c r="F545" s="2">
        <v>11</v>
      </c>
      <c r="G545" s="2">
        <v>6</v>
      </c>
    </row>
    <row r="546" spans="1:7" x14ac:dyDescent="0.25">
      <c r="A546" s="130">
        <f t="shared" si="8"/>
        <v>543</v>
      </c>
      <c r="B546" s="28">
        <v>104</v>
      </c>
      <c r="C546" s="27" t="s">
        <v>542</v>
      </c>
      <c r="D546" s="1" t="s">
        <v>543</v>
      </c>
      <c r="E546" s="2">
        <v>1</v>
      </c>
      <c r="F546" s="2">
        <v>1</v>
      </c>
      <c r="G546" s="2"/>
    </row>
    <row r="547" spans="1:7" x14ac:dyDescent="0.25">
      <c r="A547" s="130">
        <f t="shared" si="8"/>
        <v>544</v>
      </c>
      <c r="B547" s="28">
        <v>105</v>
      </c>
      <c r="C547" s="27" t="s">
        <v>542</v>
      </c>
      <c r="D547" s="1" t="s">
        <v>544</v>
      </c>
      <c r="E547" s="2">
        <v>1</v>
      </c>
      <c r="F547" s="2"/>
      <c r="G547" s="2"/>
    </row>
    <row r="548" spans="1:7" x14ac:dyDescent="0.25">
      <c r="A548" s="130">
        <f t="shared" si="8"/>
        <v>545</v>
      </c>
      <c r="B548" s="28">
        <v>2</v>
      </c>
      <c r="C548" s="27" t="s">
        <v>631</v>
      </c>
      <c r="D548" s="1" t="s">
        <v>632</v>
      </c>
      <c r="E548" s="2">
        <v>1</v>
      </c>
      <c r="F548" s="2">
        <v>6</v>
      </c>
      <c r="G548" s="2"/>
    </row>
    <row r="549" spans="1:7" x14ac:dyDescent="0.25">
      <c r="A549" s="130">
        <f t="shared" si="8"/>
        <v>546</v>
      </c>
      <c r="B549" s="12">
        <v>24</v>
      </c>
      <c r="C549" s="27" t="s">
        <v>637</v>
      </c>
      <c r="D549" s="1" t="s">
        <v>642</v>
      </c>
      <c r="E549" s="2">
        <v>1</v>
      </c>
      <c r="F549" s="2">
        <v>1</v>
      </c>
      <c r="G549" s="2"/>
    </row>
    <row r="550" spans="1:7" x14ac:dyDescent="0.25">
      <c r="A550" s="130">
        <f t="shared" si="8"/>
        <v>547</v>
      </c>
      <c r="B550" s="12">
        <v>117</v>
      </c>
      <c r="C550" s="27" t="s">
        <v>637</v>
      </c>
      <c r="D550" s="1" t="s">
        <v>650</v>
      </c>
      <c r="E550" s="2">
        <v>1</v>
      </c>
      <c r="F550" s="2">
        <v>15</v>
      </c>
      <c r="G550" s="2"/>
    </row>
    <row r="551" spans="1:7" x14ac:dyDescent="0.25">
      <c r="A551" s="130">
        <f t="shared" si="8"/>
        <v>548</v>
      </c>
      <c r="B551" s="12">
        <v>118</v>
      </c>
      <c r="C551" s="27" t="s">
        <v>637</v>
      </c>
      <c r="D551" s="1" t="s">
        <v>651</v>
      </c>
      <c r="E551" s="2">
        <v>1</v>
      </c>
      <c r="F551" s="2">
        <v>15</v>
      </c>
      <c r="G551" s="2"/>
    </row>
    <row r="552" spans="1:7" x14ac:dyDescent="0.25">
      <c r="A552" s="130">
        <f t="shared" si="8"/>
        <v>549</v>
      </c>
      <c r="B552" s="12">
        <v>119</v>
      </c>
      <c r="C552" s="27" t="s">
        <v>637</v>
      </c>
      <c r="D552" s="1" t="s">
        <v>641</v>
      </c>
      <c r="E552" s="2">
        <v>1</v>
      </c>
      <c r="F552" s="2">
        <v>15</v>
      </c>
      <c r="G552" s="2"/>
    </row>
    <row r="553" spans="1:7" x14ac:dyDescent="0.25">
      <c r="A553" s="130">
        <f t="shared" si="8"/>
        <v>550</v>
      </c>
      <c r="B553" s="12">
        <v>39</v>
      </c>
      <c r="C553" s="27" t="s">
        <v>657</v>
      </c>
      <c r="D553" s="1" t="s">
        <v>665</v>
      </c>
      <c r="E553" s="2">
        <v>1</v>
      </c>
      <c r="F553" s="2">
        <v>15</v>
      </c>
      <c r="G553" s="2"/>
    </row>
    <row r="554" spans="1:7" x14ac:dyDescent="0.25">
      <c r="A554" s="130">
        <f t="shared" si="8"/>
        <v>551</v>
      </c>
      <c r="B554" s="28">
        <v>8</v>
      </c>
      <c r="C554" s="27" t="s">
        <v>698</v>
      </c>
      <c r="D554" s="1" t="s">
        <v>326</v>
      </c>
      <c r="E554" s="2">
        <v>1</v>
      </c>
      <c r="F554" s="2">
        <v>2</v>
      </c>
      <c r="G554" s="2"/>
    </row>
    <row r="555" spans="1:7" x14ac:dyDescent="0.25">
      <c r="A555" s="130">
        <f t="shared" si="8"/>
        <v>552</v>
      </c>
      <c r="B555" s="28">
        <v>19</v>
      </c>
      <c r="C555" s="27" t="s">
        <v>698</v>
      </c>
      <c r="D555" s="1" t="s">
        <v>708</v>
      </c>
      <c r="E555" s="2">
        <v>1</v>
      </c>
      <c r="F555" s="2">
        <v>10</v>
      </c>
      <c r="G555" s="2"/>
    </row>
    <row r="556" spans="1:7" x14ac:dyDescent="0.25">
      <c r="A556" s="130">
        <f t="shared" si="8"/>
        <v>553</v>
      </c>
      <c r="B556" s="12">
        <v>220</v>
      </c>
      <c r="C556" s="27" t="s">
        <v>736</v>
      </c>
      <c r="D556" s="1" t="s">
        <v>737</v>
      </c>
      <c r="E556" s="2">
        <v>1</v>
      </c>
      <c r="F556" s="2">
        <v>5</v>
      </c>
      <c r="G556" s="2"/>
    </row>
    <row r="557" spans="1:7" x14ac:dyDescent="0.25">
      <c r="A557" s="130">
        <f t="shared" si="8"/>
        <v>554</v>
      </c>
      <c r="B557" s="11">
        <v>10</v>
      </c>
      <c r="C557" s="27" t="s">
        <v>771</v>
      </c>
      <c r="D557" s="1" t="s">
        <v>772</v>
      </c>
      <c r="E557" s="2">
        <v>1</v>
      </c>
      <c r="F557" s="2">
        <v>11</v>
      </c>
      <c r="G557" s="2">
        <v>6</v>
      </c>
    </row>
    <row r="558" spans="1:7" x14ac:dyDescent="0.25">
      <c r="A558" s="130">
        <f t="shared" si="8"/>
        <v>555</v>
      </c>
      <c r="B558" s="28">
        <v>123</v>
      </c>
      <c r="C558" s="27" t="s">
        <v>779</v>
      </c>
      <c r="D558" s="1" t="s">
        <v>780</v>
      </c>
      <c r="E558" s="2">
        <v>1</v>
      </c>
      <c r="F558" s="2">
        <v>1</v>
      </c>
      <c r="G558" s="2"/>
    </row>
    <row r="559" spans="1:7" x14ac:dyDescent="0.25">
      <c r="A559" s="130">
        <f t="shared" si="8"/>
        <v>556</v>
      </c>
      <c r="B559" s="12">
        <v>70</v>
      </c>
      <c r="C559" s="27" t="s">
        <v>897</v>
      </c>
      <c r="D559" s="1" t="s">
        <v>900</v>
      </c>
      <c r="E559" s="2">
        <v>1</v>
      </c>
      <c r="F559" s="2">
        <v>6</v>
      </c>
      <c r="G559" s="2"/>
    </row>
    <row r="560" spans="1:7" x14ac:dyDescent="0.25">
      <c r="A560" s="130">
        <f t="shared" si="8"/>
        <v>557</v>
      </c>
      <c r="B560" s="28">
        <v>131</v>
      </c>
      <c r="C560" s="27" t="s">
        <v>945</v>
      </c>
      <c r="D560" s="1" t="s">
        <v>947</v>
      </c>
      <c r="E560" s="2">
        <v>1</v>
      </c>
      <c r="F560" s="2">
        <v>5</v>
      </c>
      <c r="G560" s="2"/>
    </row>
    <row r="561" spans="1:7" x14ac:dyDescent="0.25">
      <c r="A561" s="130">
        <f t="shared" si="8"/>
        <v>558</v>
      </c>
      <c r="B561" s="28">
        <v>132</v>
      </c>
      <c r="C561" s="27" t="s">
        <v>948</v>
      </c>
      <c r="D561" s="1" t="s">
        <v>949</v>
      </c>
      <c r="E561" s="2">
        <v>1</v>
      </c>
      <c r="F561" s="2">
        <v>2</v>
      </c>
      <c r="G561" s="2"/>
    </row>
    <row r="562" spans="1:7" x14ac:dyDescent="0.25">
      <c r="A562" s="130">
        <f t="shared" si="8"/>
        <v>559</v>
      </c>
      <c r="B562" s="28">
        <v>11</v>
      </c>
      <c r="C562" s="27" t="s">
        <v>1024</v>
      </c>
      <c r="D562" s="1" t="s">
        <v>1029</v>
      </c>
      <c r="E562" s="2">
        <v>1</v>
      </c>
      <c r="F562" s="2">
        <v>2</v>
      </c>
      <c r="G562" s="2"/>
    </row>
    <row r="563" spans="1:7" x14ac:dyDescent="0.25">
      <c r="A563" s="130">
        <f t="shared" si="8"/>
        <v>560</v>
      </c>
      <c r="B563" s="28">
        <v>143</v>
      </c>
      <c r="C563" s="27"/>
      <c r="D563" s="1" t="s">
        <v>1045</v>
      </c>
      <c r="E563" s="2">
        <v>1</v>
      </c>
      <c r="F563" s="2">
        <v>13</v>
      </c>
      <c r="G563" s="2"/>
    </row>
    <row r="564" spans="1:7" x14ac:dyDescent="0.25">
      <c r="A564" s="130">
        <f t="shared" si="8"/>
        <v>561</v>
      </c>
      <c r="B564" s="28">
        <v>145</v>
      </c>
      <c r="C564" s="190" t="s">
        <v>1064</v>
      </c>
      <c r="D564" s="14" t="s">
        <v>1116</v>
      </c>
      <c r="E564" s="2">
        <v>1</v>
      </c>
      <c r="F564" s="2">
        <v>2</v>
      </c>
      <c r="G564" s="2"/>
    </row>
    <row r="565" spans="1:7" x14ac:dyDescent="0.25">
      <c r="A565" s="130">
        <f t="shared" si="8"/>
        <v>562</v>
      </c>
      <c r="B565" s="28">
        <v>24</v>
      </c>
      <c r="C565" s="27" t="s">
        <v>132</v>
      </c>
      <c r="D565" s="1" t="s">
        <v>133</v>
      </c>
      <c r="E565" s="2"/>
      <c r="F565" s="2">
        <v>16</v>
      </c>
      <c r="G565" s="2"/>
    </row>
    <row r="566" spans="1:7" x14ac:dyDescent="0.25">
      <c r="A566" s="130">
        <f t="shared" si="8"/>
        <v>563</v>
      </c>
      <c r="B566" s="28">
        <v>42</v>
      </c>
      <c r="C566" s="27" t="s">
        <v>327</v>
      </c>
      <c r="D566" s="1" t="s">
        <v>328</v>
      </c>
      <c r="E566" s="2"/>
      <c r="F566" s="2">
        <v>16</v>
      </c>
      <c r="G566" s="2"/>
    </row>
    <row r="567" spans="1:7" x14ac:dyDescent="0.25">
      <c r="A567" s="130">
        <f t="shared" si="8"/>
        <v>564</v>
      </c>
      <c r="B567" s="28">
        <v>102</v>
      </c>
      <c r="C567" s="27" t="s">
        <v>539</v>
      </c>
      <c r="D567" s="1" t="s">
        <v>540</v>
      </c>
      <c r="E567" s="2"/>
      <c r="F567" s="2">
        <v>16</v>
      </c>
      <c r="G567" s="2"/>
    </row>
    <row r="568" spans="1:7" x14ac:dyDescent="0.25">
      <c r="A568" s="130">
        <f t="shared" si="8"/>
        <v>565</v>
      </c>
      <c r="B568" s="28">
        <v>146</v>
      </c>
      <c r="C568" s="27" t="s">
        <v>1064</v>
      </c>
      <c r="D568" s="14" t="s">
        <v>1116</v>
      </c>
      <c r="E568" s="2"/>
      <c r="F568" s="2">
        <v>16</v>
      </c>
      <c r="G568" s="2"/>
    </row>
    <row r="569" spans="1:7" x14ac:dyDescent="0.25">
      <c r="A569" s="130">
        <f t="shared" si="8"/>
        <v>566</v>
      </c>
      <c r="B569" s="28">
        <v>74</v>
      </c>
      <c r="C569" s="27" t="s">
        <v>387</v>
      </c>
      <c r="D569" s="1" t="s">
        <v>388</v>
      </c>
      <c r="E569" s="2"/>
      <c r="F569" s="2">
        <v>15</v>
      </c>
      <c r="G569" s="2"/>
    </row>
    <row r="570" spans="1:7" x14ac:dyDescent="0.25">
      <c r="A570" s="130">
        <f t="shared" si="8"/>
        <v>567</v>
      </c>
      <c r="B570" s="28">
        <v>125</v>
      </c>
      <c r="C570" s="27" t="s">
        <v>779</v>
      </c>
      <c r="D570" s="1" t="s">
        <v>782</v>
      </c>
      <c r="E570" s="2"/>
      <c r="F570" s="2">
        <v>15</v>
      </c>
      <c r="G570" s="2"/>
    </row>
    <row r="571" spans="1:7" x14ac:dyDescent="0.25">
      <c r="A571" s="130">
        <f t="shared" si="8"/>
        <v>568</v>
      </c>
      <c r="B571" s="28">
        <v>1</v>
      </c>
      <c r="C571" s="27"/>
      <c r="D571" s="1" t="s">
        <v>1040</v>
      </c>
      <c r="E571" s="2"/>
      <c r="F571" s="2">
        <v>15</v>
      </c>
      <c r="G571" s="2"/>
    </row>
    <row r="572" spans="1:7" x14ac:dyDescent="0.25">
      <c r="A572" s="130">
        <f t="shared" si="8"/>
        <v>569</v>
      </c>
      <c r="B572" s="28">
        <v>149</v>
      </c>
      <c r="C572" s="27"/>
      <c r="D572" s="14" t="s">
        <v>1118</v>
      </c>
      <c r="E572" s="2"/>
      <c r="F572" s="2">
        <v>12</v>
      </c>
      <c r="G572" s="2"/>
    </row>
    <row r="573" spans="1:7" x14ac:dyDescent="0.25">
      <c r="A573" s="130">
        <f t="shared" si="8"/>
        <v>570</v>
      </c>
      <c r="B573" s="28">
        <v>148</v>
      </c>
      <c r="C573" s="190" t="s">
        <v>1064</v>
      </c>
      <c r="D573" s="14" t="s">
        <v>1116</v>
      </c>
      <c r="E573" s="2"/>
      <c r="F573" s="2">
        <v>11</v>
      </c>
      <c r="G573" s="2"/>
    </row>
    <row r="574" spans="1:7" x14ac:dyDescent="0.25">
      <c r="A574" s="130">
        <f t="shared" si="8"/>
        <v>571</v>
      </c>
      <c r="B574" s="28">
        <v>39</v>
      </c>
      <c r="C574" s="27" t="s">
        <v>90</v>
      </c>
      <c r="D574" s="1" t="s">
        <v>91</v>
      </c>
      <c r="E574" s="2"/>
      <c r="F574" s="2">
        <v>10</v>
      </c>
      <c r="G574" s="2">
        <v>6</v>
      </c>
    </row>
    <row r="575" spans="1:7" x14ac:dyDescent="0.25">
      <c r="A575" s="130">
        <f t="shared" si="8"/>
        <v>572</v>
      </c>
      <c r="B575" s="28">
        <v>34</v>
      </c>
      <c r="C575" s="27" t="s">
        <v>150</v>
      </c>
      <c r="D575" s="1" t="s">
        <v>158</v>
      </c>
      <c r="E575" s="2"/>
      <c r="F575" s="2">
        <v>10</v>
      </c>
      <c r="G575" s="2"/>
    </row>
    <row r="576" spans="1:7" x14ac:dyDescent="0.25">
      <c r="A576" s="130">
        <f t="shared" si="8"/>
        <v>573</v>
      </c>
      <c r="B576" s="28">
        <v>147</v>
      </c>
      <c r="C576" s="190" t="s">
        <v>1064</v>
      </c>
      <c r="D576" s="14" t="s">
        <v>1116</v>
      </c>
      <c r="E576" s="2"/>
      <c r="F576" s="2">
        <v>10</v>
      </c>
      <c r="G576" s="2"/>
    </row>
    <row r="577" spans="1:7" x14ac:dyDescent="0.25">
      <c r="A577" s="130">
        <f t="shared" si="8"/>
        <v>574</v>
      </c>
      <c r="B577" s="28">
        <v>7</v>
      </c>
      <c r="C577" s="27" t="s">
        <v>502</v>
      </c>
      <c r="D577" s="1" t="s">
        <v>503</v>
      </c>
      <c r="E577" s="2"/>
      <c r="F577" s="2">
        <v>8</v>
      </c>
      <c r="G577" s="2"/>
    </row>
    <row r="578" spans="1:7" x14ac:dyDescent="0.25">
      <c r="A578" s="130">
        <f t="shared" si="8"/>
        <v>575</v>
      </c>
      <c r="B578" s="28">
        <v>3</v>
      </c>
      <c r="C578" s="27"/>
      <c r="D578" s="1" t="s">
        <v>1043</v>
      </c>
      <c r="E578" s="2"/>
      <c r="F578" s="2">
        <v>8</v>
      </c>
      <c r="G578" s="2"/>
    </row>
    <row r="579" spans="1:7" x14ac:dyDescent="0.25">
      <c r="A579" s="130">
        <f t="shared" si="8"/>
        <v>576</v>
      </c>
      <c r="B579" s="28">
        <v>4</v>
      </c>
      <c r="C579" s="27" t="s">
        <v>489</v>
      </c>
      <c r="D579" s="1" t="s">
        <v>145</v>
      </c>
      <c r="E579" s="2"/>
      <c r="F579" s="2">
        <v>7</v>
      </c>
      <c r="G579" s="2"/>
    </row>
    <row r="580" spans="1:7" x14ac:dyDescent="0.25">
      <c r="A580" s="130">
        <f t="shared" si="8"/>
        <v>577</v>
      </c>
      <c r="B580" s="28">
        <v>70</v>
      </c>
      <c r="C580" s="27" t="s">
        <v>439</v>
      </c>
      <c r="D580" s="1" t="s">
        <v>107</v>
      </c>
      <c r="E580" s="2"/>
      <c r="F580" s="2">
        <v>5</v>
      </c>
      <c r="G580" s="2"/>
    </row>
    <row r="581" spans="1:7" x14ac:dyDescent="0.25">
      <c r="A581" s="130">
        <f t="shared" si="8"/>
        <v>578</v>
      </c>
      <c r="B581" s="28" t="s">
        <v>1041</v>
      </c>
      <c r="C581" s="27"/>
      <c r="D581" s="1" t="s">
        <v>1119</v>
      </c>
      <c r="E581" s="2"/>
      <c r="F581" s="2">
        <v>5</v>
      </c>
      <c r="G581" s="2"/>
    </row>
    <row r="582" spans="1:7" x14ac:dyDescent="0.25">
      <c r="A582" s="130">
        <f t="shared" ref="A582:A589" si="9">A581+1</f>
        <v>579</v>
      </c>
      <c r="B582" s="28">
        <v>21</v>
      </c>
      <c r="C582" s="27" t="s">
        <v>85</v>
      </c>
      <c r="D582" s="1" t="s">
        <v>86</v>
      </c>
      <c r="E582" s="2"/>
      <c r="F582" s="2"/>
      <c r="G582" s="2"/>
    </row>
    <row r="583" spans="1:7" x14ac:dyDescent="0.25">
      <c r="A583" s="130">
        <f t="shared" si="9"/>
        <v>580</v>
      </c>
      <c r="B583" s="11">
        <v>82</v>
      </c>
      <c r="C583" s="27" t="s">
        <v>377</v>
      </c>
      <c r="D583" s="1" t="s">
        <v>1120</v>
      </c>
      <c r="E583" s="2"/>
      <c r="F583" s="2"/>
      <c r="G583" s="2"/>
    </row>
    <row r="584" spans="1:7" x14ac:dyDescent="0.25">
      <c r="A584" s="130">
        <f t="shared" si="9"/>
        <v>581</v>
      </c>
      <c r="B584" s="11">
        <v>83</v>
      </c>
      <c r="C584" s="27" t="s">
        <v>377</v>
      </c>
      <c r="D584" s="1" t="s">
        <v>380</v>
      </c>
      <c r="E584" s="2"/>
      <c r="F584" s="2"/>
      <c r="G584" s="2"/>
    </row>
    <row r="585" spans="1:7" x14ac:dyDescent="0.25">
      <c r="A585" s="130">
        <f>A584+1</f>
        <v>582</v>
      </c>
      <c r="B585" s="11">
        <v>67</v>
      </c>
      <c r="C585" s="27" t="s">
        <v>504</v>
      </c>
      <c r="D585" s="1" t="s">
        <v>253</v>
      </c>
      <c r="E585" s="2"/>
      <c r="F585" s="2"/>
      <c r="G585" s="2"/>
    </row>
    <row r="586" spans="1:7" x14ac:dyDescent="0.25">
      <c r="A586" s="130">
        <f t="shared" si="9"/>
        <v>583</v>
      </c>
      <c r="B586" s="11">
        <v>58</v>
      </c>
      <c r="C586" s="27" t="s">
        <v>525</v>
      </c>
      <c r="D586" s="1" t="s">
        <v>528</v>
      </c>
      <c r="E586" s="2"/>
      <c r="F586" s="2"/>
      <c r="G586" s="2"/>
    </row>
    <row r="587" spans="1:7" x14ac:dyDescent="0.25">
      <c r="A587" s="130">
        <f t="shared" si="9"/>
        <v>584</v>
      </c>
      <c r="B587" s="28">
        <v>13</v>
      </c>
      <c r="C587" s="27" t="s">
        <v>698</v>
      </c>
      <c r="D587" s="1" t="s">
        <v>700</v>
      </c>
      <c r="E587" s="2"/>
      <c r="F587" s="2"/>
      <c r="G587" s="2"/>
    </row>
    <row r="588" spans="1:7" x14ac:dyDescent="0.25">
      <c r="A588" s="130">
        <f t="shared" si="9"/>
        <v>585</v>
      </c>
      <c r="B588" s="11">
        <v>75</v>
      </c>
      <c r="C588" s="27" t="s">
        <v>794</v>
      </c>
      <c r="D588" s="1" t="s">
        <v>797</v>
      </c>
      <c r="E588" s="2"/>
      <c r="F588" s="2"/>
      <c r="G588" s="2"/>
    </row>
    <row r="589" spans="1:7" x14ac:dyDescent="0.25">
      <c r="A589" s="130">
        <f t="shared" si="9"/>
        <v>586</v>
      </c>
      <c r="B589" s="28">
        <v>134</v>
      </c>
      <c r="C589" s="27" t="s">
        <v>955</v>
      </c>
      <c r="D589" s="1" t="s">
        <v>957</v>
      </c>
      <c r="E589" s="2"/>
      <c r="F589" s="2"/>
      <c r="G589" s="2"/>
    </row>
    <row r="590" spans="1:7" x14ac:dyDescent="0.25">
      <c r="A590" s="130"/>
      <c r="B590" s="14">
        <v>280</v>
      </c>
      <c r="C590" s="190" t="s">
        <v>1058</v>
      </c>
      <c r="D590" s="14" t="s">
        <v>1121</v>
      </c>
      <c r="E590" s="16"/>
      <c r="F590" s="16"/>
      <c r="G590" s="16"/>
    </row>
    <row r="591" spans="1:7" x14ac:dyDescent="0.25">
      <c r="A591" s="130">
        <f>A589+1</f>
        <v>587</v>
      </c>
      <c r="B591" s="28">
        <v>9</v>
      </c>
      <c r="C591" s="27" t="s">
        <v>1024</v>
      </c>
      <c r="D591" s="1" t="s">
        <v>1027</v>
      </c>
      <c r="E591" s="2"/>
      <c r="F591" s="2"/>
      <c r="G591" s="2"/>
    </row>
    <row r="592" spans="1:7" hidden="1" x14ac:dyDescent="0.25">
      <c r="E592">
        <f t="shared" ref="E592:F592" si="10">SUM(E4:E591)</f>
        <v>21859</v>
      </c>
      <c r="F592">
        <f t="shared" si="10"/>
        <v>5185</v>
      </c>
      <c r="G592">
        <f>SUM(G4:G591)</f>
        <v>852</v>
      </c>
    </row>
    <row r="593" spans="4:7" hidden="1" x14ac:dyDescent="0.25">
      <c r="F593">
        <f>F592+71</f>
        <v>5256</v>
      </c>
      <c r="G593">
        <f>G592/12</f>
        <v>71</v>
      </c>
    </row>
    <row r="594" spans="4:7" hidden="1" x14ac:dyDescent="0.25">
      <c r="F594">
        <f>F593/20</f>
        <v>262.8</v>
      </c>
    </row>
    <row r="595" spans="4:7" x14ac:dyDescent="0.25">
      <c r="E595" s="189">
        <f>E592+262</f>
        <v>22121</v>
      </c>
      <c r="F595" s="8">
        <v>4</v>
      </c>
      <c r="G595" s="8">
        <v>0</v>
      </c>
    </row>
    <row r="597" spans="4:7" x14ac:dyDescent="0.25">
      <c r="D597" t="s">
        <v>1122</v>
      </c>
      <c r="E597" s="195">
        <f>E595/578</f>
        <v>38.271626297577853</v>
      </c>
    </row>
  </sheetData>
  <sortState xmlns:xlrd2="http://schemas.microsoft.com/office/spreadsheetml/2017/richdata2" ref="A565:G591">
    <sortCondition descending="1" ref="E565:E591"/>
  </sortState>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355C4-F99A-4A8F-8567-1DF148979929}">
  <dimension ref="A1:M611"/>
  <sheetViews>
    <sheetView zoomScale="80" zoomScaleNormal="80" workbookViewId="0">
      <selection activeCell="Z30" sqref="Z30"/>
    </sheetView>
  </sheetViews>
  <sheetFormatPr defaultRowHeight="15" x14ac:dyDescent="0.25"/>
  <cols>
    <col min="1" max="1" width="4.42578125" bestFit="1" customWidth="1"/>
    <col min="2" max="2" width="5.28515625" customWidth="1"/>
    <col min="3" max="3" width="21.28515625" customWidth="1"/>
    <col min="4" max="4" width="50.42578125" customWidth="1"/>
    <col min="5" max="5" width="6.7109375" customWidth="1"/>
    <col min="6" max="6" width="8.28515625" customWidth="1"/>
    <col min="7" max="7" width="6" customWidth="1"/>
    <col min="8" max="9" width="9.140625" hidden="1" customWidth="1"/>
    <col min="10" max="10" width="0" hidden="1" customWidth="1"/>
  </cols>
  <sheetData>
    <row r="1" spans="1:13" ht="18.75" x14ac:dyDescent="0.3">
      <c r="A1" s="188" t="s">
        <v>1123</v>
      </c>
    </row>
    <row r="2" spans="1:13" ht="15.75" thickBot="1" x14ac:dyDescent="0.3"/>
    <row r="3" spans="1:13" ht="15.75" thickBot="1" x14ac:dyDescent="0.3">
      <c r="A3" s="202"/>
      <c r="B3" s="203"/>
      <c r="C3" s="204" t="s">
        <v>1073</v>
      </c>
      <c r="D3" s="204" t="s">
        <v>1100</v>
      </c>
      <c r="E3" s="205" t="s">
        <v>1101</v>
      </c>
      <c r="F3" s="206" t="s">
        <v>78</v>
      </c>
      <c r="G3" s="206" t="s">
        <v>79</v>
      </c>
      <c r="H3" s="204" t="s">
        <v>1124</v>
      </c>
      <c r="I3" s="204" t="s">
        <v>1125</v>
      </c>
      <c r="J3" s="207" t="s">
        <v>1126</v>
      </c>
      <c r="K3" s="208" t="s">
        <v>1127</v>
      </c>
      <c r="L3" s="208" t="s">
        <v>1128</v>
      </c>
      <c r="M3" s="209" t="s">
        <v>1126</v>
      </c>
    </row>
    <row r="4" spans="1:13" x14ac:dyDescent="0.25">
      <c r="A4" s="70">
        <v>1</v>
      </c>
      <c r="B4" s="71">
        <v>114</v>
      </c>
      <c r="C4" s="72" t="s">
        <v>800</v>
      </c>
      <c r="D4" s="73" t="s">
        <v>801</v>
      </c>
      <c r="E4" s="74">
        <v>750</v>
      </c>
      <c r="F4" s="74"/>
      <c r="G4" s="74"/>
      <c r="H4" s="75">
        <v>105</v>
      </c>
      <c r="I4" s="75">
        <v>73</v>
      </c>
      <c r="J4" s="197">
        <f t="shared" ref="J4:J35" si="0">H4*I4</f>
        <v>7665</v>
      </c>
      <c r="K4" s="210">
        <f>H4*2.54</f>
        <v>266.7</v>
      </c>
      <c r="L4" s="210">
        <f>I4*2.54</f>
        <v>185.42000000000002</v>
      </c>
      <c r="M4" s="211">
        <f>K4*L4</f>
        <v>49451.514000000003</v>
      </c>
    </row>
    <row r="5" spans="1:13" x14ac:dyDescent="0.25">
      <c r="A5" s="76">
        <f>A4+1</f>
        <v>2</v>
      </c>
      <c r="B5" s="11">
        <v>113</v>
      </c>
      <c r="C5" s="8" t="s">
        <v>738</v>
      </c>
      <c r="D5" s="1" t="s">
        <v>739</v>
      </c>
      <c r="E5" s="2">
        <v>78</v>
      </c>
      <c r="F5" s="2">
        <v>10</v>
      </c>
      <c r="G5" s="2"/>
      <c r="H5" s="50">
        <v>39</v>
      </c>
      <c r="I5" s="50">
        <v>82</v>
      </c>
      <c r="J5" s="198">
        <f t="shared" si="0"/>
        <v>3198</v>
      </c>
      <c r="K5" s="212">
        <f t="shared" ref="K5:K68" si="1">H5*2.54</f>
        <v>99.06</v>
      </c>
      <c r="L5" s="212">
        <f t="shared" ref="L5:L68" si="2">I5*2.54</f>
        <v>208.28</v>
      </c>
      <c r="M5" s="213">
        <f t="shared" ref="M5:M68" si="3">K5*L5</f>
        <v>20632.216800000002</v>
      </c>
    </row>
    <row r="6" spans="1:13" x14ac:dyDescent="0.25">
      <c r="A6" s="76">
        <f t="shared" ref="A6:A69" si="4">A5+1</f>
        <v>3</v>
      </c>
      <c r="B6" s="11">
        <v>132</v>
      </c>
      <c r="C6" s="8" t="s">
        <v>559</v>
      </c>
      <c r="D6" s="1" t="s">
        <v>565</v>
      </c>
      <c r="E6" s="2">
        <v>357</v>
      </c>
      <c r="F6" s="2"/>
      <c r="G6" s="2"/>
      <c r="H6" s="50">
        <v>44</v>
      </c>
      <c r="I6" s="50">
        <v>66</v>
      </c>
      <c r="J6" s="198">
        <f t="shared" si="0"/>
        <v>2904</v>
      </c>
      <c r="K6" s="212">
        <f t="shared" si="1"/>
        <v>111.76</v>
      </c>
      <c r="L6" s="212">
        <f t="shared" si="2"/>
        <v>167.64000000000001</v>
      </c>
      <c r="M6" s="213">
        <f t="shared" si="3"/>
        <v>18735.446400000001</v>
      </c>
    </row>
    <row r="7" spans="1:13" x14ac:dyDescent="0.25">
      <c r="A7" s="76">
        <f t="shared" si="4"/>
        <v>4</v>
      </c>
      <c r="B7" s="11">
        <v>58</v>
      </c>
      <c r="C7" s="8" t="s">
        <v>525</v>
      </c>
      <c r="D7" s="1" t="s">
        <v>528</v>
      </c>
      <c r="E7" s="2"/>
      <c r="F7" s="2"/>
      <c r="G7" s="2"/>
      <c r="H7" s="50">
        <v>40</v>
      </c>
      <c r="I7" s="50">
        <v>63</v>
      </c>
      <c r="J7" s="198">
        <f t="shared" si="0"/>
        <v>2520</v>
      </c>
      <c r="K7" s="212">
        <f t="shared" si="1"/>
        <v>101.6</v>
      </c>
      <c r="L7" s="212">
        <f t="shared" si="2"/>
        <v>160.02000000000001</v>
      </c>
      <c r="M7" s="213">
        <f t="shared" si="3"/>
        <v>16258.031999999999</v>
      </c>
    </row>
    <row r="8" spans="1:13" x14ac:dyDescent="0.25">
      <c r="A8" s="76">
        <f t="shared" si="4"/>
        <v>5</v>
      </c>
      <c r="B8" s="11">
        <v>131</v>
      </c>
      <c r="C8" s="8" t="s">
        <v>559</v>
      </c>
      <c r="D8" s="1" t="s">
        <v>562</v>
      </c>
      <c r="E8" s="2">
        <v>304</v>
      </c>
      <c r="F8" s="2">
        <v>10</v>
      </c>
      <c r="G8" s="2"/>
      <c r="H8" s="50">
        <v>42</v>
      </c>
      <c r="I8" s="50">
        <v>60</v>
      </c>
      <c r="J8" s="198">
        <f t="shared" si="0"/>
        <v>2520</v>
      </c>
      <c r="K8" s="212">
        <f t="shared" si="1"/>
        <v>106.68</v>
      </c>
      <c r="L8" s="212">
        <f t="shared" si="2"/>
        <v>152.4</v>
      </c>
      <c r="M8" s="213">
        <f t="shared" si="3"/>
        <v>16258.032000000001</v>
      </c>
    </row>
    <row r="9" spans="1:13" x14ac:dyDescent="0.25">
      <c r="A9" s="76">
        <f t="shared" si="4"/>
        <v>6</v>
      </c>
      <c r="B9" s="11">
        <v>102</v>
      </c>
      <c r="C9" s="8" t="s">
        <v>343</v>
      </c>
      <c r="D9" s="1" t="s">
        <v>344</v>
      </c>
      <c r="E9" s="2">
        <v>162</v>
      </c>
      <c r="F9" s="2">
        <v>15</v>
      </c>
      <c r="G9" s="2"/>
      <c r="H9" s="50">
        <v>41.5</v>
      </c>
      <c r="I9" s="50">
        <v>59</v>
      </c>
      <c r="J9" s="198">
        <f t="shared" si="0"/>
        <v>2448.5</v>
      </c>
      <c r="K9" s="212">
        <f t="shared" si="1"/>
        <v>105.41</v>
      </c>
      <c r="L9" s="212">
        <f t="shared" si="2"/>
        <v>149.86000000000001</v>
      </c>
      <c r="M9" s="213">
        <f t="shared" si="3"/>
        <v>15796.742600000001</v>
      </c>
    </row>
    <row r="10" spans="1:13" x14ac:dyDescent="0.25">
      <c r="A10" s="76">
        <f t="shared" si="4"/>
        <v>7</v>
      </c>
      <c r="B10" s="11">
        <v>126</v>
      </c>
      <c r="C10" s="8" t="s">
        <v>881</v>
      </c>
      <c r="D10" s="1" t="s">
        <v>882</v>
      </c>
      <c r="E10" s="2">
        <v>336</v>
      </c>
      <c r="F10" s="2"/>
      <c r="G10" s="2"/>
      <c r="H10" s="50">
        <v>38</v>
      </c>
      <c r="I10" s="50">
        <v>57</v>
      </c>
      <c r="J10" s="198">
        <f t="shared" si="0"/>
        <v>2166</v>
      </c>
      <c r="K10" s="212">
        <f t="shared" si="1"/>
        <v>96.52</v>
      </c>
      <c r="L10" s="212">
        <f t="shared" si="2"/>
        <v>144.78</v>
      </c>
      <c r="M10" s="213">
        <f t="shared" si="3"/>
        <v>13974.1656</v>
      </c>
    </row>
    <row r="11" spans="1:13" x14ac:dyDescent="0.25">
      <c r="A11" s="76">
        <f t="shared" si="4"/>
        <v>8</v>
      </c>
      <c r="B11" s="11">
        <v>119</v>
      </c>
      <c r="C11" s="8" t="s">
        <v>800</v>
      </c>
      <c r="D11" s="1" t="s">
        <v>812</v>
      </c>
      <c r="E11" s="2">
        <v>273</v>
      </c>
      <c r="F11" s="2"/>
      <c r="G11" s="2"/>
      <c r="H11" s="50">
        <v>36</v>
      </c>
      <c r="I11" s="50">
        <v>60</v>
      </c>
      <c r="J11" s="198">
        <f t="shared" si="0"/>
        <v>2160</v>
      </c>
      <c r="K11" s="212">
        <f t="shared" si="1"/>
        <v>91.44</v>
      </c>
      <c r="L11" s="212">
        <f t="shared" si="2"/>
        <v>152.4</v>
      </c>
      <c r="M11" s="213">
        <f t="shared" si="3"/>
        <v>13935.456</v>
      </c>
    </row>
    <row r="12" spans="1:13" x14ac:dyDescent="0.25">
      <c r="A12" s="76">
        <f t="shared" si="4"/>
        <v>9</v>
      </c>
      <c r="B12" s="11">
        <v>115</v>
      </c>
      <c r="C12" s="8" t="s">
        <v>800</v>
      </c>
      <c r="D12" s="1" t="s">
        <v>804</v>
      </c>
      <c r="E12" s="2">
        <v>60</v>
      </c>
      <c r="F12" s="2">
        <v>18</v>
      </c>
      <c r="G12" s="2"/>
      <c r="H12" s="50">
        <v>35.5</v>
      </c>
      <c r="I12" s="50">
        <v>60</v>
      </c>
      <c r="J12" s="198">
        <f t="shared" si="0"/>
        <v>2130</v>
      </c>
      <c r="K12" s="212">
        <f t="shared" si="1"/>
        <v>90.17</v>
      </c>
      <c r="L12" s="212">
        <f t="shared" si="2"/>
        <v>152.4</v>
      </c>
      <c r="M12" s="213">
        <f t="shared" si="3"/>
        <v>13741.908000000001</v>
      </c>
    </row>
    <row r="13" spans="1:13" ht="15.75" thickBot="1" x14ac:dyDescent="0.3">
      <c r="A13" s="77">
        <f t="shared" si="4"/>
        <v>10</v>
      </c>
      <c r="B13" s="78">
        <v>116</v>
      </c>
      <c r="C13" s="79" t="s">
        <v>800</v>
      </c>
      <c r="D13" s="80" t="s">
        <v>806</v>
      </c>
      <c r="E13" s="81">
        <v>55</v>
      </c>
      <c r="F13" s="81">
        <v>13</v>
      </c>
      <c r="G13" s="81"/>
      <c r="H13" s="82">
        <v>59</v>
      </c>
      <c r="I13" s="82">
        <v>36</v>
      </c>
      <c r="J13" s="199">
        <f t="shared" si="0"/>
        <v>2124</v>
      </c>
      <c r="K13" s="214">
        <f t="shared" si="1"/>
        <v>149.86000000000001</v>
      </c>
      <c r="L13" s="214">
        <f t="shared" si="2"/>
        <v>91.44</v>
      </c>
      <c r="M13" s="215">
        <f t="shared" si="3"/>
        <v>13703.198400000001</v>
      </c>
    </row>
    <row r="14" spans="1:13" x14ac:dyDescent="0.25">
      <c r="A14" s="70">
        <f t="shared" si="4"/>
        <v>11</v>
      </c>
      <c r="B14" s="71">
        <v>117</v>
      </c>
      <c r="C14" s="72" t="s">
        <v>800</v>
      </c>
      <c r="D14" s="83" t="s">
        <v>807</v>
      </c>
      <c r="E14" s="74">
        <v>183</v>
      </c>
      <c r="F14" s="74">
        <v>15</v>
      </c>
      <c r="G14" s="74"/>
      <c r="H14" s="75">
        <v>35</v>
      </c>
      <c r="I14" s="75">
        <v>59</v>
      </c>
      <c r="J14" s="197">
        <f t="shared" si="0"/>
        <v>2065</v>
      </c>
      <c r="K14" s="210">
        <f t="shared" si="1"/>
        <v>88.9</v>
      </c>
      <c r="L14" s="210">
        <f t="shared" si="2"/>
        <v>149.86000000000001</v>
      </c>
      <c r="M14" s="211">
        <f t="shared" si="3"/>
        <v>13322.554000000002</v>
      </c>
    </row>
    <row r="15" spans="1:13" x14ac:dyDescent="0.25">
      <c r="A15" s="76">
        <f t="shared" si="4"/>
        <v>12</v>
      </c>
      <c r="B15" s="11">
        <v>118</v>
      </c>
      <c r="C15" s="8" t="s">
        <v>800</v>
      </c>
      <c r="D15" s="1" t="s">
        <v>809</v>
      </c>
      <c r="E15" s="2">
        <v>210</v>
      </c>
      <c r="F15" s="2"/>
      <c r="G15" s="2"/>
      <c r="H15" s="50">
        <v>35</v>
      </c>
      <c r="I15" s="50">
        <v>59</v>
      </c>
      <c r="J15" s="198">
        <f t="shared" si="0"/>
        <v>2065</v>
      </c>
      <c r="K15" s="212">
        <f t="shared" si="1"/>
        <v>88.9</v>
      </c>
      <c r="L15" s="212">
        <f t="shared" si="2"/>
        <v>149.86000000000001</v>
      </c>
      <c r="M15" s="213">
        <f t="shared" si="3"/>
        <v>13322.554000000002</v>
      </c>
    </row>
    <row r="16" spans="1:13" x14ac:dyDescent="0.25">
      <c r="A16" s="76">
        <f t="shared" si="4"/>
        <v>13</v>
      </c>
      <c r="B16" s="11">
        <v>65</v>
      </c>
      <c r="C16" s="8" t="s">
        <v>553</v>
      </c>
      <c r="D16" s="1" t="s">
        <v>554</v>
      </c>
      <c r="E16" s="2">
        <v>4</v>
      </c>
      <c r="F16" s="2">
        <v>14</v>
      </c>
      <c r="G16" s="2">
        <v>6</v>
      </c>
      <c r="H16" s="50">
        <v>39</v>
      </c>
      <c r="I16" s="50">
        <v>49.5</v>
      </c>
      <c r="J16" s="198">
        <f t="shared" si="0"/>
        <v>1930.5</v>
      </c>
      <c r="K16" s="212">
        <f t="shared" si="1"/>
        <v>99.06</v>
      </c>
      <c r="L16" s="212">
        <f t="shared" si="2"/>
        <v>125.73</v>
      </c>
      <c r="M16" s="213">
        <f t="shared" si="3"/>
        <v>12454.8138</v>
      </c>
    </row>
    <row r="17" spans="1:13" x14ac:dyDescent="0.25">
      <c r="A17" s="76">
        <f t="shared" si="4"/>
        <v>14</v>
      </c>
      <c r="B17" s="11">
        <v>127</v>
      </c>
      <c r="C17" s="8" t="s">
        <v>591</v>
      </c>
      <c r="D17" s="1" t="s">
        <v>592</v>
      </c>
      <c r="E17" s="2">
        <v>504</v>
      </c>
      <c r="F17" s="2"/>
      <c r="G17" s="2"/>
      <c r="H17" s="50">
        <v>30</v>
      </c>
      <c r="I17" s="50">
        <v>52</v>
      </c>
      <c r="J17" s="198">
        <f t="shared" si="0"/>
        <v>1560</v>
      </c>
      <c r="K17" s="212">
        <f t="shared" si="1"/>
        <v>76.2</v>
      </c>
      <c r="L17" s="212">
        <f t="shared" si="2"/>
        <v>132.08000000000001</v>
      </c>
      <c r="M17" s="213">
        <f t="shared" si="3"/>
        <v>10064.496000000001</v>
      </c>
    </row>
    <row r="18" spans="1:13" x14ac:dyDescent="0.25">
      <c r="A18" s="76">
        <f t="shared" si="4"/>
        <v>15</v>
      </c>
      <c r="B18" s="11">
        <v>129</v>
      </c>
      <c r="C18" s="8" t="s">
        <v>994</v>
      </c>
      <c r="D18" s="1" t="s">
        <v>203</v>
      </c>
      <c r="E18" s="2">
        <v>997</v>
      </c>
      <c r="F18" s="2">
        <v>10</v>
      </c>
      <c r="G18" s="2"/>
      <c r="H18" s="50">
        <v>30.5</v>
      </c>
      <c r="I18" s="50">
        <v>44</v>
      </c>
      <c r="J18" s="198">
        <f t="shared" si="0"/>
        <v>1342</v>
      </c>
      <c r="K18" s="212">
        <f t="shared" si="1"/>
        <v>77.47</v>
      </c>
      <c r="L18" s="212">
        <f t="shared" si="2"/>
        <v>111.76</v>
      </c>
      <c r="M18" s="213">
        <f t="shared" si="3"/>
        <v>8658.0472000000009</v>
      </c>
    </row>
    <row r="19" spans="1:13" x14ac:dyDescent="0.25">
      <c r="A19" s="76">
        <f t="shared" si="4"/>
        <v>16</v>
      </c>
      <c r="B19" s="11">
        <v>105</v>
      </c>
      <c r="C19" s="8" t="s">
        <v>761</v>
      </c>
      <c r="D19" s="6" t="s">
        <v>762</v>
      </c>
      <c r="E19" s="2">
        <v>36</v>
      </c>
      <c r="F19" s="2">
        <v>15</v>
      </c>
      <c r="G19" s="2"/>
      <c r="H19" s="50">
        <v>29</v>
      </c>
      <c r="I19" s="50">
        <v>44</v>
      </c>
      <c r="J19" s="198">
        <f t="shared" si="0"/>
        <v>1276</v>
      </c>
      <c r="K19" s="212">
        <f t="shared" si="1"/>
        <v>73.66</v>
      </c>
      <c r="L19" s="212">
        <f t="shared" si="2"/>
        <v>111.76</v>
      </c>
      <c r="M19" s="213">
        <f t="shared" si="3"/>
        <v>8232.2415999999994</v>
      </c>
    </row>
    <row r="20" spans="1:13" x14ac:dyDescent="0.25">
      <c r="A20" s="76">
        <f t="shared" si="4"/>
        <v>17</v>
      </c>
      <c r="B20" s="11">
        <v>50</v>
      </c>
      <c r="C20" s="8" t="s">
        <v>108</v>
      </c>
      <c r="D20" s="1" t="s">
        <v>114</v>
      </c>
      <c r="E20" s="2">
        <v>77</v>
      </c>
      <c r="F20" s="2">
        <v>14</v>
      </c>
      <c r="G20" s="2"/>
      <c r="H20" s="50">
        <v>29.5</v>
      </c>
      <c r="I20" s="50">
        <v>43</v>
      </c>
      <c r="J20" s="198">
        <f t="shared" si="0"/>
        <v>1268.5</v>
      </c>
      <c r="K20" s="212">
        <f t="shared" si="1"/>
        <v>74.930000000000007</v>
      </c>
      <c r="L20" s="212">
        <f t="shared" si="2"/>
        <v>109.22</v>
      </c>
      <c r="M20" s="213">
        <f t="shared" si="3"/>
        <v>8183.8546000000006</v>
      </c>
    </row>
    <row r="21" spans="1:13" x14ac:dyDescent="0.25">
      <c r="A21" s="76">
        <f t="shared" si="4"/>
        <v>18</v>
      </c>
      <c r="B21" s="11">
        <v>130</v>
      </c>
      <c r="C21" s="8" t="s">
        <v>559</v>
      </c>
      <c r="D21" s="1" t="s">
        <v>560</v>
      </c>
      <c r="E21" s="2">
        <v>556</v>
      </c>
      <c r="F21" s="2">
        <v>10</v>
      </c>
      <c r="G21" s="2"/>
      <c r="H21" s="50">
        <v>28</v>
      </c>
      <c r="I21" s="50">
        <v>41.5</v>
      </c>
      <c r="J21" s="198">
        <f t="shared" si="0"/>
        <v>1162</v>
      </c>
      <c r="K21" s="212">
        <f t="shared" si="1"/>
        <v>71.12</v>
      </c>
      <c r="L21" s="212">
        <f t="shared" si="2"/>
        <v>105.41</v>
      </c>
      <c r="M21" s="213">
        <f t="shared" si="3"/>
        <v>7496.7592000000004</v>
      </c>
    </row>
    <row r="22" spans="1:13" x14ac:dyDescent="0.25">
      <c r="A22" s="76">
        <f t="shared" si="4"/>
        <v>19</v>
      </c>
      <c r="B22" s="11">
        <v>11</v>
      </c>
      <c r="C22" s="8" t="s">
        <v>769</v>
      </c>
      <c r="D22" s="1" t="s">
        <v>770</v>
      </c>
      <c r="E22" s="2">
        <v>6</v>
      </c>
      <c r="F22" s="2">
        <v>6</v>
      </c>
      <c r="G22" s="2"/>
      <c r="H22" s="50">
        <v>27</v>
      </c>
      <c r="I22" s="50">
        <v>41</v>
      </c>
      <c r="J22" s="198">
        <f t="shared" si="0"/>
        <v>1107</v>
      </c>
      <c r="K22" s="212">
        <f t="shared" si="1"/>
        <v>68.58</v>
      </c>
      <c r="L22" s="212">
        <f t="shared" si="2"/>
        <v>104.14</v>
      </c>
      <c r="M22" s="213">
        <f t="shared" si="3"/>
        <v>7141.9211999999998</v>
      </c>
    </row>
    <row r="23" spans="1:13" ht="15.75" thickBot="1" x14ac:dyDescent="0.3">
      <c r="A23" s="77">
        <f t="shared" si="4"/>
        <v>20</v>
      </c>
      <c r="B23" s="78">
        <v>53</v>
      </c>
      <c r="C23" s="79" t="s">
        <v>337</v>
      </c>
      <c r="D23" s="80" t="s">
        <v>338</v>
      </c>
      <c r="E23" s="81">
        <v>14</v>
      </c>
      <c r="F23" s="81">
        <v>14</v>
      </c>
      <c r="G23" s="81"/>
      <c r="H23" s="82">
        <v>39</v>
      </c>
      <c r="I23" s="82">
        <v>27.5</v>
      </c>
      <c r="J23" s="199">
        <f t="shared" si="0"/>
        <v>1072.5</v>
      </c>
      <c r="K23" s="214">
        <f t="shared" si="1"/>
        <v>99.06</v>
      </c>
      <c r="L23" s="214">
        <f t="shared" si="2"/>
        <v>69.849999999999994</v>
      </c>
      <c r="M23" s="215">
        <f t="shared" si="3"/>
        <v>6919.3409999999994</v>
      </c>
    </row>
    <row r="24" spans="1:13" x14ac:dyDescent="0.25">
      <c r="A24" s="76">
        <f t="shared" si="4"/>
        <v>21</v>
      </c>
      <c r="B24" s="90">
        <v>136</v>
      </c>
      <c r="C24" s="72" t="s">
        <v>559</v>
      </c>
      <c r="D24" s="83" t="s">
        <v>569</v>
      </c>
      <c r="E24" s="74">
        <v>65</v>
      </c>
      <c r="F24" s="74">
        <v>5</v>
      </c>
      <c r="G24" s="74"/>
      <c r="H24" s="75">
        <v>28</v>
      </c>
      <c r="I24" s="75">
        <v>38</v>
      </c>
      <c r="J24" s="197">
        <f t="shared" si="0"/>
        <v>1064</v>
      </c>
      <c r="K24" s="210">
        <f t="shared" si="1"/>
        <v>71.12</v>
      </c>
      <c r="L24" s="210">
        <f t="shared" si="2"/>
        <v>96.52</v>
      </c>
      <c r="M24" s="211">
        <f t="shared" si="3"/>
        <v>6864.5024000000003</v>
      </c>
    </row>
    <row r="25" spans="1:13" x14ac:dyDescent="0.25">
      <c r="A25" s="76">
        <f t="shared" si="4"/>
        <v>22</v>
      </c>
      <c r="B25" s="91">
        <v>120</v>
      </c>
      <c r="C25" s="8" t="s">
        <v>800</v>
      </c>
      <c r="D25" s="1" t="s">
        <v>815</v>
      </c>
      <c r="E25" s="2">
        <v>120</v>
      </c>
      <c r="F25" s="2">
        <v>15</v>
      </c>
      <c r="G25" s="2"/>
      <c r="H25" s="50">
        <v>25</v>
      </c>
      <c r="I25" s="50">
        <v>42</v>
      </c>
      <c r="J25" s="198">
        <f t="shared" si="0"/>
        <v>1050</v>
      </c>
      <c r="K25" s="212">
        <f t="shared" si="1"/>
        <v>63.5</v>
      </c>
      <c r="L25" s="212">
        <f t="shared" si="2"/>
        <v>106.68</v>
      </c>
      <c r="M25" s="213">
        <f t="shared" si="3"/>
        <v>6774.18</v>
      </c>
    </row>
    <row r="26" spans="1:13" x14ac:dyDescent="0.25">
      <c r="A26" s="76">
        <f t="shared" si="4"/>
        <v>23</v>
      </c>
      <c r="B26" s="91">
        <v>108</v>
      </c>
      <c r="C26" s="8" t="s">
        <v>897</v>
      </c>
      <c r="D26" s="1" t="s">
        <v>898</v>
      </c>
      <c r="E26" s="2">
        <v>31</v>
      </c>
      <c r="F26" s="2">
        <v>10</v>
      </c>
      <c r="G26" s="2"/>
      <c r="H26" s="50">
        <v>36</v>
      </c>
      <c r="I26" s="50">
        <v>29</v>
      </c>
      <c r="J26" s="198">
        <f t="shared" si="0"/>
        <v>1044</v>
      </c>
      <c r="K26" s="212">
        <f t="shared" si="1"/>
        <v>91.44</v>
      </c>
      <c r="L26" s="212">
        <f t="shared" si="2"/>
        <v>73.66</v>
      </c>
      <c r="M26" s="213">
        <f t="shared" si="3"/>
        <v>6735.4703999999992</v>
      </c>
    </row>
    <row r="27" spans="1:13" x14ac:dyDescent="0.25">
      <c r="A27" s="76">
        <f t="shared" si="4"/>
        <v>24</v>
      </c>
      <c r="B27" s="91">
        <v>55</v>
      </c>
      <c r="C27" s="8" t="s">
        <v>525</v>
      </c>
      <c r="D27" s="1" t="s">
        <v>526</v>
      </c>
      <c r="E27" s="2">
        <v>11</v>
      </c>
      <c r="F27" s="2"/>
      <c r="G27" s="2">
        <v>6</v>
      </c>
      <c r="H27" s="50">
        <v>25</v>
      </c>
      <c r="I27" s="50">
        <v>41</v>
      </c>
      <c r="J27" s="198">
        <f t="shared" si="0"/>
        <v>1025</v>
      </c>
      <c r="K27" s="212">
        <f t="shared" si="1"/>
        <v>63.5</v>
      </c>
      <c r="L27" s="212">
        <f t="shared" si="2"/>
        <v>104.14</v>
      </c>
      <c r="M27" s="213">
        <f t="shared" si="3"/>
        <v>6612.89</v>
      </c>
    </row>
    <row r="28" spans="1:13" x14ac:dyDescent="0.25">
      <c r="A28" s="76">
        <f t="shared" si="4"/>
        <v>25</v>
      </c>
      <c r="B28" s="91">
        <v>121</v>
      </c>
      <c r="C28" s="8" t="s">
        <v>800</v>
      </c>
      <c r="D28" s="1" t="s">
        <v>816</v>
      </c>
      <c r="E28" s="2">
        <v>54</v>
      </c>
      <c r="F28" s="2">
        <v>12</v>
      </c>
      <c r="G28" s="2"/>
      <c r="H28" s="50">
        <v>24</v>
      </c>
      <c r="I28" s="50">
        <v>42.5</v>
      </c>
      <c r="J28" s="198">
        <f t="shared" si="0"/>
        <v>1020</v>
      </c>
      <c r="K28" s="212">
        <f t="shared" si="1"/>
        <v>60.96</v>
      </c>
      <c r="L28" s="212">
        <f t="shared" si="2"/>
        <v>107.95</v>
      </c>
      <c r="M28" s="213">
        <f t="shared" si="3"/>
        <v>6580.6320000000005</v>
      </c>
    </row>
    <row r="29" spans="1:13" x14ac:dyDescent="0.25">
      <c r="A29" s="76">
        <f t="shared" si="4"/>
        <v>26</v>
      </c>
      <c r="B29" s="91">
        <v>60</v>
      </c>
      <c r="C29" s="8" t="s">
        <v>525</v>
      </c>
      <c r="D29" s="1" t="s">
        <v>530</v>
      </c>
      <c r="E29" s="2">
        <v>221</v>
      </c>
      <c r="F29" s="2"/>
      <c r="G29" s="2"/>
      <c r="H29" s="50">
        <v>26</v>
      </c>
      <c r="I29" s="50">
        <v>39</v>
      </c>
      <c r="J29" s="198">
        <f t="shared" si="0"/>
        <v>1014</v>
      </c>
      <c r="K29" s="212">
        <f t="shared" si="1"/>
        <v>66.040000000000006</v>
      </c>
      <c r="L29" s="212">
        <f t="shared" si="2"/>
        <v>99.06</v>
      </c>
      <c r="M29" s="213">
        <f t="shared" si="3"/>
        <v>6541.9224000000004</v>
      </c>
    </row>
    <row r="30" spans="1:13" x14ac:dyDescent="0.25">
      <c r="A30" s="76">
        <f t="shared" si="4"/>
        <v>27</v>
      </c>
      <c r="B30" s="91">
        <v>134</v>
      </c>
      <c r="C30" s="8" t="s">
        <v>559</v>
      </c>
      <c r="D30" s="1" t="s">
        <v>567</v>
      </c>
      <c r="E30" s="2">
        <v>388</v>
      </c>
      <c r="F30" s="2">
        <v>10</v>
      </c>
      <c r="G30" s="2"/>
      <c r="H30" s="50">
        <v>27</v>
      </c>
      <c r="I30" s="50">
        <v>37</v>
      </c>
      <c r="J30" s="198">
        <f t="shared" si="0"/>
        <v>999</v>
      </c>
      <c r="K30" s="212">
        <f t="shared" si="1"/>
        <v>68.58</v>
      </c>
      <c r="L30" s="212">
        <f t="shared" si="2"/>
        <v>93.98</v>
      </c>
      <c r="M30" s="213">
        <f t="shared" si="3"/>
        <v>6445.1484</v>
      </c>
    </row>
    <row r="31" spans="1:13" x14ac:dyDescent="0.25">
      <c r="A31" s="76">
        <f t="shared" si="4"/>
        <v>28</v>
      </c>
      <c r="B31" s="91">
        <v>59</v>
      </c>
      <c r="C31" s="8" t="s">
        <v>525</v>
      </c>
      <c r="D31" s="1" t="s">
        <v>529</v>
      </c>
      <c r="E31" s="2">
        <v>14</v>
      </c>
      <c r="F31" s="2">
        <v>14</v>
      </c>
      <c r="G31" s="2"/>
      <c r="H31" s="50">
        <v>25</v>
      </c>
      <c r="I31" s="50">
        <v>39.5</v>
      </c>
      <c r="J31" s="198">
        <f t="shared" si="0"/>
        <v>987.5</v>
      </c>
      <c r="K31" s="212">
        <f t="shared" si="1"/>
        <v>63.5</v>
      </c>
      <c r="L31" s="212">
        <f t="shared" si="2"/>
        <v>100.33</v>
      </c>
      <c r="M31" s="213">
        <f t="shared" si="3"/>
        <v>6370.9549999999999</v>
      </c>
    </row>
    <row r="32" spans="1:13" x14ac:dyDescent="0.25">
      <c r="A32" s="76">
        <f t="shared" si="4"/>
        <v>29</v>
      </c>
      <c r="B32" s="91">
        <v>61</v>
      </c>
      <c r="C32" s="8" t="s">
        <v>533</v>
      </c>
      <c r="D32" s="1" t="s">
        <v>534</v>
      </c>
      <c r="E32" s="2">
        <v>54</v>
      </c>
      <c r="F32" s="2">
        <v>12</v>
      </c>
      <c r="G32" s="2"/>
      <c r="H32" s="50">
        <v>35</v>
      </c>
      <c r="I32" s="50">
        <v>28</v>
      </c>
      <c r="J32" s="198">
        <f t="shared" si="0"/>
        <v>980</v>
      </c>
      <c r="K32" s="212">
        <f t="shared" si="1"/>
        <v>88.9</v>
      </c>
      <c r="L32" s="212">
        <f t="shared" si="2"/>
        <v>71.12</v>
      </c>
      <c r="M32" s="213">
        <f t="shared" si="3"/>
        <v>6322.5680000000011</v>
      </c>
    </row>
    <row r="33" spans="1:13" ht="15.75" thickBot="1" x14ac:dyDescent="0.3">
      <c r="A33" s="77">
        <f t="shared" si="4"/>
        <v>30</v>
      </c>
      <c r="B33" s="95">
        <v>76</v>
      </c>
      <c r="C33" s="79" t="s">
        <v>868</v>
      </c>
      <c r="D33" s="80" t="s">
        <v>869</v>
      </c>
      <c r="E33" s="81">
        <v>52</v>
      </c>
      <c r="F33" s="81">
        <v>10</v>
      </c>
      <c r="G33" s="81"/>
      <c r="H33" s="82">
        <v>27</v>
      </c>
      <c r="I33" s="82">
        <v>36</v>
      </c>
      <c r="J33" s="199">
        <f t="shared" si="0"/>
        <v>972</v>
      </c>
      <c r="K33" s="214">
        <f t="shared" si="1"/>
        <v>68.58</v>
      </c>
      <c r="L33" s="214">
        <f t="shared" si="2"/>
        <v>91.44</v>
      </c>
      <c r="M33" s="215">
        <f t="shared" si="3"/>
        <v>6270.9551999999994</v>
      </c>
    </row>
    <row r="34" spans="1:13" x14ac:dyDescent="0.25">
      <c r="A34">
        <f t="shared" si="4"/>
        <v>31</v>
      </c>
      <c r="B34" s="10">
        <v>10</v>
      </c>
      <c r="C34" s="7" t="s">
        <v>771</v>
      </c>
      <c r="D34" s="3" t="s">
        <v>772</v>
      </c>
      <c r="E34" s="4">
        <v>1</v>
      </c>
      <c r="F34" s="4">
        <v>11</v>
      </c>
      <c r="G34" s="4">
        <v>6</v>
      </c>
      <c r="H34" s="69">
        <v>24</v>
      </c>
      <c r="I34" s="69">
        <v>40</v>
      </c>
      <c r="J34" s="200">
        <f t="shared" si="0"/>
        <v>960</v>
      </c>
      <c r="K34" s="216">
        <f t="shared" si="1"/>
        <v>60.96</v>
      </c>
      <c r="L34" s="216">
        <f t="shared" si="2"/>
        <v>101.6</v>
      </c>
      <c r="M34" s="216">
        <f t="shared" si="3"/>
        <v>6193.5360000000001</v>
      </c>
    </row>
    <row r="35" spans="1:13" x14ac:dyDescent="0.25">
      <c r="A35">
        <f t="shared" si="4"/>
        <v>32</v>
      </c>
      <c r="B35" s="11">
        <v>15</v>
      </c>
      <c r="C35" s="8" t="s">
        <v>950</v>
      </c>
      <c r="D35" s="1" t="s">
        <v>951</v>
      </c>
      <c r="E35" s="2">
        <v>3</v>
      </c>
      <c r="F35" s="2">
        <v>3</v>
      </c>
      <c r="G35" s="2"/>
      <c r="H35" s="50">
        <v>27</v>
      </c>
      <c r="I35" s="50">
        <v>35.5</v>
      </c>
      <c r="J35" s="198">
        <f t="shared" si="0"/>
        <v>958.5</v>
      </c>
      <c r="K35" s="212">
        <f t="shared" si="1"/>
        <v>68.58</v>
      </c>
      <c r="L35" s="212">
        <f t="shared" si="2"/>
        <v>90.17</v>
      </c>
      <c r="M35" s="212">
        <f t="shared" si="3"/>
        <v>6183.8585999999996</v>
      </c>
    </row>
    <row r="36" spans="1:13" x14ac:dyDescent="0.25">
      <c r="A36">
        <f t="shared" si="4"/>
        <v>33</v>
      </c>
      <c r="B36" s="11">
        <v>94</v>
      </c>
      <c r="C36" s="8" t="s">
        <v>967</v>
      </c>
      <c r="D36" s="1" t="s">
        <v>968</v>
      </c>
      <c r="E36" s="2">
        <v>43</v>
      </c>
      <c r="F36" s="2">
        <v>1</v>
      </c>
      <c r="G36" s="2"/>
      <c r="H36" s="50">
        <v>25</v>
      </c>
      <c r="I36" s="50">
        <v>38</v>
      </c>
      <c r="J36" s="198">
        <f t="shared" ref="J36:J67" si="5">H36*I36</f>
        <v>950</v>
      </c>
      <c r="K36" s="212">
        <f t="shared" si="1"/>
        <v>63.5</v>
      </c>
      <c r="L36" s="212">
        <f t="shared" si="2"/>
        <v>96.52</v>
      </c>
      <c r="M36" s="212">
        <f t="shared" si="3"/>
        <v>6129.0199999999995</v>
      </c>
    </row>
    <row r="37" spans="1:13" x14ac:dyDescent="0.25">
      <c r="A37">
        <f t="shared" si="4"/>
        <v>34</v>
      </c>
      <c r="B37" s="11">
        <v>27</v>
      </c>
      <c r="C37" s="8" t="s">
        <v>422</v>
      </c>
      <c r="D37" s="1" t="s">
        <v>1129</v>
      </c>
      <c r="E37" s="2">
        <v>56</v>
      </c>
      <c r="F37" s="2">
        <v>14</v>
      </c>
      <c r="G37" s="2"/>
      <c r="H37" s="50">
        <v>32.5</v>
      </c>
      <c r="I37" s="50">
        <v>29</v>
      </c>
      <c r="J37" s="198">
        <f t="shared" si="5"/>
        <v>942.5</v>
      </c>
      <c r="K37" s="212">
        <f t="shared" si="1"/>
        <v>82.55</v>
      </c>
      <c r="L37" s="212">
        <f t="shared" si="2"/>
        <v>73.66</v>
      </c>
      <c r="M37" s="212">
        <f t="shared" si="3"/>
        <v>6080.6329999999998</v>
      </c>
    </row>
    <row r="38" spans="1:13" x14ac:dyDescent="0.25">
      <c r="A38">
        <f t="shared" si="4"/>
        <v>35</v>
      </c>
      <c r="B38" s="11">
        <v>71</v>
      </c>
      <c r="C38" s="8" t="s">
        <v>727</v>
      </c>
      <c r="D38" s="1" t="s">
        <v>728</v>
      </c>
      <c r="E38" s="2">
        <v>15</v>
      </c>
      <c r="F38" s="2">
        <v>4</v>
      </c>
      <c r="G38" s="2">
        <v>6</v>
      </c>
      <c r="H38" s="50">
        <v>23</v>
      </c>
      <c r="I38" s="50">
        <v>40</v>
      </c>
      <c r="J38" s="198">
        <f t="shared" si="5"/>
        <v>920</v>
      </c>
      <c r="K38" s="212">
        <f t="shared" si="1"/>
        <v>58.42</v>
      </c>
      <c r="L38" s="212">
        <f t="shared" si="2"/>
        <v>101.6</v>
      </c>
      <c r="M38" s="212">
        <f t="shared" si="3"/>
        <v>5935.4719999999998</v>
      </c>
    </row>
    <row r="39" spans="1:13" x14ac:dyDescent="0.25">
      <c r="A39">
        <f t="shared" si="4"/>
        <v>36</v>
      </c>
      <c r="B39" s="11">
        <v>95</v>
      </c>
      <c r="C39" s="8" t="s">
        <v>967</v>
      </c>
      <c r="D39" s="1" t="s">
        <v>969</v>
      </c>
      <c r="E39" s="2">
        <v>147</v>
      </c>
      <c r="F39" s="2"/>
      <c r="G39" s="2"/>
      <c r="H39" s="50">
        <v>39</v>
      </c>
      <c r="I39" s="50">
        <v>23</v>
      </c>
      <c r="J39" s="198">
        <f t="shared" si="5"/>
        <v>897</v>
      </c>
      <c r="K39" s="212">
        <f t="shared" si="1"/>
        <v>99.06</v>
      </c>
      <c r="L39" s="212">
        <f t="shared" si="2"/>
        <v>58.42</v>
      </c>
      <c r="M39" s="212">
        <f t="shared" si="3"/>
        <v>5787.0852000000004</v>
      </c>
    </row>
    <row r="40" spans="1:13" x14ac:dyDescent="0.25">
      <c r="A40">
        <f t="shared" si="4"/>
        <v>37</v>
      </c>
      <c r="B40" s="11">
        <v>96</v>
      </c>
      <c r="C40" s="8" t="s">
        <v>967</v>
      </c>
      <c r="D40" s="1" t="s">
        <v>970</v>
      </c>
      <c r="E40" s="2">
        <v>378</v>
      </c>
      <c r="F40" s="2"/>
      <c r="G40" s="2"/>
      <c r="H40" s="50">
        <v>39</v>
      </c>
      <c r="I40" s="50">
        <v>23</v>
      </c>
      <c r="J40" s="198">
        <f t="shared" si="5"/>
        <v>897</v>
      </c>
      <c r="K40" s="212">
        <f t="shared" si="1"/>
        <v>99.06</v>
      </c>
      <c r="L40" s="212">
        <f t="shared" si="2"/>
        <v>58.42</v>
      </c>
      <c r="M40" s="212">
        <f t="shared" si="3"/>
        <v>5787.0852000000004</v>
      </c>
    </row>
    <row r="41" spans="1:13" x14ac:dyDescent="0.25">
      <c r="A41">
        <f t="shared" si="4"/>
        <v>38</v>
      </c>
      <c r="B41" s="11">
        <v>128</v>
      </c>
      <c r="C41" s="8" t="s">
        <v>748</v>
      </c>
      <c r="D41" s="1" t="s">
        <v>749</v>
      </c>
      <c r="E41" s="2">
        <v>1480</v>
      </c>
      <c r="F41" s="2">
        <v>10</v>
      </c>
      <c r="G41" s="2"/>
      <c r="H41" s="50">
        <v>39</v>
      </c>
      <c r="I41" s="50">
        <v>23</v>
      </c>
      <c r="J41" s="198">
        <f t="shared" si="5"/>
        <v>897</v>
      </c>
      <c r="K41" s="212">
        <f t="shared" si="1"/>
        <v>99.06</v>
      </c>
      <c r="L41" s="212">
        <f t="shared" si="2"/>
        <v>58.42</v>
      </c>
      <c r="M41" s="212">
        <f t="shared" si="3"/>
        <v>5787.0852000000004</v>
      </c>
    </row>
    <row r="42" spans="1:13" x14ac:dyDescent="0.25">
      <c r="A42">
        <f t="shared" si="4"/>
        <v>39</v>
      </c>
      <c r="B42" s="11">
        <v>77</v>
      </c>
      <c r="C42" s="8" t="s">
        <v>868</v>
      </c>
      <c r="D42" s="1" t="s">
        <v>870</v>
      </c>
      <c r="E42" s="2">
        <v>26</v>
      </c>
      <c r="F42" s="2">
        <v>5</v>
      </c>
      <c r="G42" s="2"/>
      <c r="H42" s="50">
        <v>27</v>
      </c>
      <c r="I42" s="50">
        <v>31.5</v>
      </c>
      <c r="J42" s="198">
        <f t="shared" si="5"/>
        <v>850.5</v>
      </c>
      <c r="K42" s="212">
        <f t="shared" si="1"/>
        <v>68.58</v>
      </c>
      <c r="L42" s="212">
        <f t="shared" si="2"/>
        <v>80.010000000000005</v>
      </c>
      <c r="M42" s="212">
        <f t="shared" si="3"/>
        <v>5487.0857999999998</v>
      </c>
    </row>
    <row r="43" spans="1:13" x14ac:dyDescent="0.25">
      <c r="A43">
        <f t="shared" si="4"/>
        <v>40</v>
      </c>
      <c r="B43" s="11">
        <v>111</v>
      </c>
      <c r="C43" s="8" t="s">
        <v>407</v>
      </c>
      <c r="D43" s="1" t="s">
        <v>411</v>
      </c>
      <c r="E43" s="2">
        <v>267</v>
      </c>
      <c r="F43" s="2">
        <v>15</v>
      </c>
      <c r="G43" s="2"/>
      <c r="H43" s="50">
        <v>20</v>
      </c>
      <c r="I43" s="50">
        <v>40.5</v>
      </c>
      <c r="J43" s="198">
        <f t="shared" si="5"/>
        <v>810</v>
      </c>
      <c r="K43" s="212">
        <f t="shared" si="1"/>
        <v>50.8</v>
      </c>
      <c r="L43" s="212">
        <f t="shared" si="2"/>
        <v>102.87</v>
      </c>
      <c r="M43" s="212">
        <f t="shared" si="3"/>
        <v>5225.7960000000003</v>
      </c>
    </row>
    <row r="44" spans="1:13" x14ac:dyDescent="0.25">
      <c r="A44">
        <f t="shared" si="4"/>
        <v>41</v>
      </c>
      <c r="B44" s="11">
        <v>72</v>
      </c>
      <c r="C44" s="8" t="s">
        <v>727</v>
      </c>
      <c r="D44" s="1" t="s">
        <v>729</v>
      </c>
      <c r="E44" s="2">
        <v>15</v>
      </c>
      <c r="F44" s="2">
        <v>4</v>
      </c>
      <c r="G44" s="2">
        <v>6</v>
      </c>
      <c r="H44" s="50">
        <v>19</v>
      </c>
      <c r="I44" s="50">
        <v>40</v>
      </c>
      <c r="J44" s="198">
        <f t="shared" si="5"/>
        <v>760</v>
      </c>
      <c r="K44" s="212">
        <f t="shared" si="1"/>
        <v>48.26</v>
      </c>
      <c r="L44" s="212">
        <f t="shared" si="2"/>
        <v>101.6</v>
      </c>
      <c r="M44" s="212">
        <f t="shared" si="3"/>
        <v>4903.2159999999994</v>
      </c>
    </row>
    <row r="45" spans="1:13" x14ac:dyDescent="0.25">
      <c r="A45">
        <f t="shared" si="4"/>
        <v>42</v>
      </c>
      <c r="B45" s="11">
        <v>133</v>
      </c>
      <c r="C45" s="8" t="s">
        <v>559</v>
      </c>
      <c r="D45" s="1" t="s">
        <v>566</v>
      </c>
      <c r="E45" s="2">
        <v>330</v>
      </c>
      <c r="F45" s="2">
        <v>15</v>
      </c>
      <c r="G45" s="2"/>
      <c r="H45" s="50">
        <v>30</v>
      </c>
      <c r="I45" s="50">
        <v>24</v>
      </c>
      <c r="J45" s="198">
        <f t="shared" si="5"/>
        <v>720</v>
      </c>
      <c r="K45" s="212">
        <f t="shared" si="1"/>
        <v>76.2</v>
      </c>
      <c r="L45" s="212">
        <f t="shared" si="2"/>
        <v>60.96</v>
      </c>
      <c r="M45" s="212">
        <f t="shared" si="3"/>
        <v>4645.152</v>
      </c>
    </row>
    <row r="46" spans="1:13" x14ac:dyDescent="0.25">
      <c r="A46">
        <f t="shared" si="4"/>
        <v>43</v>
      </c>
      <c r="B46" s="11">
        <v>110</v>
      </c>
      <c r="C46" s="8" t="s">
        <v>407</v>
      </c>
      <c r="D46" s="1" t="s">
        <v>408</v>
      </c>
      <c r="E46" s="2">
        <v>162</v>
      </c>
      <c r="F46" s="2">
        <v>15</v>
      </c>
      <c r="G46" s="2"/>
      <c r="H46" s="50">
        <v>20</v>
      </c>
      <c r="I46" s="50">
        <v>35.5</v>
      </c>
      <c r="J46" s="198">
        <f t="shared" si="5"/>
        <v>710</v>
      </c>
      <c r="K46" s="212">
        <f t="shared" si="1"/>
        <v>50.8</v>
      </c>
      <c r="L46" s="212">
        <f t="shared" si="2"/>
        <v>90.17</v>
      </c>
      <c r="M46" s="212">
        <f t="shared" si="3"/>
        <v>4580.6359999999995</v>
      </c>
    </row>
    <row r="47" spans="1:13" x14ac:dyDescent="0.25">
      <c r="A47">
        <f t="shared" si="4"/>
        <v>44</v>
      </c>
      <c r="B47" s="11">
        <v>73</v>
      </c>
      <c r="C47" s="8" t="s">
        <v>734</v>
      </c>
      <c r="D47" s="1" t="s">
        <v>735</v>
      </c>
      <c r="E47" s="2">
        <v>13</v>
      </c>
      <c r="F47" s="2">
        <v>13</v>
      </c>
      <c r="G47" s="2"/>
      <c r="H47" s="50">
        <v>29</v>
      </c>
      <c r="I47" s="50">
        <v>24</v>
      </c>
      <c r="J47" s="198">
        <f t="shared" si="5"/>
        <v>696</v>
      </c>
      <c r="K47" s="212">
        <f t="shared" si="1"/>
        <v>73.66</v>
      </c>
      <c r="L47" s="212">
        <f t="shared" si="2"/>
        <v>60.96</v>
      </c>
      <c r="M47" s="212">
        <f t="shared" si="3"/>
        <v>4490.3135999999995</v>
      </c>
    </row>
    <row r="48" spans="1:13" x14ac:dyDescent="0.25">
      <c r="A48">
        <f t="shared" si="4"/>
        <v>45</v>
      </c>
      <c r="B48" s="11">
        <v>139</v>
      </c>
      <c r="C48" s="8" t="s">
        <v>559</v>
      </c>
      <c r="D48" s="1" t="s">
        <v>573</v>
      </c>
      <c r="E48" s="2">
        <v>89</v>
      </c>
      <c r="F48" s="2">
        <v>5</v>
      </c>
      <c r="G48" s="2"/>
      <c r="H48" s="50">
        <v>29</v>
      </c>
      <c r="I48" s="50">
        <v>23.5</v>
      </c>
      <c r="J48" s="198">
        <f t="shared" si="5"/>
        <v>681.5</v>
      </c>
      <c r="K48" s="212">
        <f t="shared" si="1"/>
        <v>73.66</v>
      </c>
      <c r="L48" s="212">
        <f t="shared" si="2"/>
        <v>59.69</v>
      </c>
      <c r="M48" s="212">
        <f t="shared" si="3"/>
        <v>4396.7653999999993</v>
      </c>
    </row>
    <row r="49" spans="1:13" x14ac:dyDescent="0.25">
      <c r="A49">
        <f t="shared" si="4"/>
        <v>46</v>
      </c>
      <c r="B49" s="11">
        <v>107</v>
      </c>
      <c r="C49" s="8" t="s">
        <v>786</v>
      </c>
      <c r="D49" s="1" t="s">
        <v>788</v>
      </c>
      <c r="E49" s="2">
        <v>27</v>
      </c>
      <c r="F49" s="2">
        <v>6</v>
      </c>
      <c r="G49" s="2"/>
      <c r="H49" s="50">
        <v>20</v>
      </c>
      <c r="I49" s="50">
        <v>32</v>
      </c>
      <c r="J49" s="198">
        <f t="shared" si="5"/>
        <v>640</v>
      </c>
      <c r="K49" s="212">
        <f t="shared" si="1"/>
        <v>50.8</v>
      </c>
      <c r="L49" s="212">
        <f t="shared" si="2"/>
        <v>81.28</v>
      </c>
      <c r="M49" s="212">
        <f t="shared" si="3"/>
        <v>4129.0239999999994</v>
      </c>
    </row>
    <row r="50" spans="1:13" x14ac:dyDescent="0.25">
      <c r="A50">
        <f t="shared" si="4"/>
        <v>47</v>
      </c>
      <c r="B50" s="11">
        <v>97</v>
      </c>
      <c r="C50" s="8" t="s">
        <v>967</v>
      </c>
      <c r="D50" s="1" t="s">
        <v>971</v>
      </c>
      <c r="E50" s="2">
        <v>215</v>
      </c>
      <c r="F50" s="2">
        <v>5</v>
      </c>
      <c r="G50" s="2"/>
      <c r="H50" s="50">
        <v>14.5</v>
      </c>
      <c r="I50" s="50">
        <v>44</v>
      </c>
      <c r="J50" s="198">
        <f t="shared" si="5"/>
        <v>638</v>
      </c>
      <c r="K50" s="212">
        <f t="shared" si="1"/>
        <v>36.83</v>
      </c>
      <c r="L50" s="212">
        <f t="shared" si="2"/>
        <v>111.76</v>
      </c>
      <c r="M50" s="212">
        <f t="shared" si="3"/>
        <v>4116.1207999999997</v>
      </c>
    </row>
    <row r="51" spans="1:13" x14ac:dyDescent="0.25">
      <c r="A51">
        <f t="shared" si="4"/>
        <v>48</v>
      </c>
      <c r="B51" s="11">
        <v>138</v>
      </c>
      <c r="C51" s="8" t="s">
        <v>559</v>
      </c>
      <c r="D51" s="6" t="s">
        <v>572</v>
      </c>
      <c r="E51" s="2">
        <v>210</v>
      </c>
      <c r="F51" s="2"/>
      <c r="G51" s="2"/>
      <c r="H51" s="50">
        <v>21</v>
      </c>
      <c r="I51" s="50">
        <v>30</v>
      </c>
      <c r="J51" s="198">
        <f t="shared" si="5"/>
        <v>630</v>
      </c>
      <c r="K51" s="212">
        <f t="shared" si="1"/>
        <v>53.34</v>
      </c>
      <c r="L51" s="212">
        <f t="shared" si="2"/>
        <v>76.2</v>
      </c>
      <c r="M51" s="212">
        <f t="shared" si="3"/>
        <v>4064.5080000000003</v>
      </c>
    </row>
    <row r="52" spans="1:13" x14ac:dyDescent="0.25">
      <c r="A52">
        <f t="shared" si="4"/>
        <v>49</v>
      </c>
      <c r="B52" s="11">
        <v>45</v>
      </c>
      <c r="C52" s="8" t="s">
        <v>108</v>
      </c>
      <c r="D52" s="1" t="s">
        <v>109</v>
      </c>
      <c r="E52" s="2">
        <v>57</v>
      </c>
      <c r="F52" s="2">
        <v>15</v>
      </c>
      <c r="G52" s="2"/>
      <c r="H52" s="50">
        <v>19</v>
      </c>
      <c r="I52" s="50">
        <v>32</v>
      </c>
      <c r="J52" s="198">
        <f t="shared" si="5"/>
        <v>608</v>
      </c>
      <c r="K52" s="212">
        <f t="shared" si="1"/>
        <v>48.26</v>
      </c>
      <c r="L52" s="212">
        <f t="shared" si="2"/>
        <v>81.28</v>
      </c>
      <c r="M52" s="212">
        <f t="shared" si="3"/>
        <v>3922.5727999999999</v>
      </c>
    </row>
    <row r="53" spans="1:13" x14ac:dyDescent="0.25">
      <c r="A53">
        <f t="shared" si="4"/>
        <v>50</v>
      </c>
      <c r="B53" s="11">
        <v>12</v>
      </c>
      <c r="C53" s="8" t="s">
        <v>943</v>
      </c>
      <c r="D53" s="1" t="s">
        <v>944</v>
      </c>
      <c r="E53" s="2">
        <v>11</v>
      </c>
      <c r="F53" s="2"/>
      <c r="G53" s="2">
        <v>6</v>
      </c>
      <c r="H53" s="50">
        <v>19.5</v>
      </c>
      <c r="I53" s="50">
        <v>31</v>
      </c>
      <c r="J53" s="198">
        <f t="shared" si="5"/>
        <v>604.5</v>
      </c>
      <c r="K53" s="212">
        <f t="shared" si="1"/>
        <v>49.53</v>
      </c>
      <c r="L53" s="212">
        <f t="shared" si="2"/>
        <v>78.739999999999995</v>
      </c>
      <c r="M53" s="212">
        <f t="shared" si="3"/>
        <v>3899.9921999999997</v>
      </c>
    </row>
    <row r="54" spans="1:13" x14ac:dyDescent="0.25">
      <c r="A54">
        <f t="shared" si="4"/>
        <v>51</v>
      </c>
      <c r="B54" s="11">
        <v>46</v>
      </c>
      <c r="C54" s="8" t="s">
        <v>108</v>
      </c>
      <c r="D54" s="1" t="s">
        <v>1104</v>
      </c>
      <c r="E54" s="2">
        <v>73</v>
      </c>
      <c r="F54" s="2">
        <v>10</v>
      </c>
      <c r="G54" s="2"/>
      <c r="H54" s="50">
        <v>19.5</v>
      </c>
      <c r="I54" s="50">
        <v>31</v>
      </c>
      <c r="J54" s="198">
        <f t="shared" si="5"/>
        <v>604.5</v>
      </c>
      <c r="K54" s="212">
        <f t="shared" si="1"/>
        <v>49.53</v>
      </c>
      <c r="L54" s="212">
        <f t="shared" si="2"/>
        <v>78.739999999999995</v>
      </c>
      <c r="M54" s="212">
        <f t="shared" si="3"/>
        <v>3899.9921999999997</v>
      </c>
    </row>
    <row r="55" spans="1:13" x14ac:dyDescent="0.25">
      <c r="A55">
        <f t="shared" si="4"/>
        <v>52</v>
      </c>
      <c r="B55" s="11">
        <v>19</v>
      </c>
      <c r="C55" s="8" t="s">
        <v>1032</v>
      </c>
      <c r="D55" s="1" t="s">
        <v>1033</v>
      </c>
      <c r="E55" s="2">
        <v>7</v>
      </c>
      <c r="F55" s="2">
        <v>17</v>
      </c>
      <c r="G55" s="2">
        <v>6</v>
      </c>
      <c r="H55" s="50">
        <v>30</v>
      </c>
      <c r="I55" s="50">
        <v>20</v>
      </c>
      <c r="J55" s="198">
        <f t="shared" si="5"/>
        <v>600</v>
      </c>
      <c r="K55" s="212">
        <f t="shared" si="1"/>
        <v>76.2</v>
      </c>
      <c r="L55" s="212">
        <f t="shared" si="2"/>
        <v>50.8</v>
      </c>
      <c r="M55" s="212">
        <f t="shared" si="3"/>
        <v>3870.96</v>
      </c>
    </row>
    <row r="56" spans="1:13" x14ac:dyDescent="0.25">
      <c r="A56">
        <f t="shared" si="4"/>
        <v>53</v>
      </c>
      <c r="B56" s="11">
        <v>21</v>
      </c>
      <c r="C56" s="8" t="s">
        <v>1032</v>
      </c>
      <c r="D56" s="1" t="s">
        <v>1035</v>
      </c>
      <c r="E56" s="2">
        <v>13</v>
      </c>
      <c r="F56" s="2">
        <v>2</v>
      </c>
      <c r="G56" s="2">
        <v>6</v>
      </c>
      <c r="H56" s="50">
        <v>30</v>
      </c>
      <c r="I56" s="50">
        <v>20</v>
      </c>
      <c r="J56" s="198">
        <f t="shared" si="5"/>
        <v>600</v>
      </c>
      <c r="K56" s="212">
        <f t="shared" si="1"/>
        <v>76.2</v>
      </c>
      <c r="L56" s="212">
        <f t="shared" si="2"/>
        <v>50.8</v>
      </c>
      <c r="M56" s="212">
        <f t="shared" si="3"/>
        <v>3870.96</v>
      </c>
    </row>
    <row r="57" spans="1:13" x14ac:dyDescent="0.25">
      <c r="A57">
        <f t="shared" si="4"/>
        <v>54</v>
      </c>
      <c r="B57" s="11">
        <v>85</v>
      </c>
      <c r="C57" s="8" t="s">
        <v>179</v>
      </c>
      <c r="D57" s="1" t="s">
        <v>182</v>
      </c>
      <c r="E57" s="2">
        <v>10</v>
      </c>
      <c r="F57" s="2">
        <v>10</v>
      </c>
      <c r="G57" s="2"/>
      <c r="H57" s="50">
        <v>20</v>
      </c>
      <c r="I57" s="50">
        <v>30</v>
      </c>
      <c r="J57" s="198">
        <f t="shared" si="5"/>
        <v>600</v>
      </c>
      <c r="K57" s="212">
        <f t="shared" si="1"/>
        <v>50.8</v>
      </c>
      <c r="L57" s="212">
        <f t="shared" si="2"/>
        <v>76.2</v>
      </c>
      <c r="M57" s="212">
        <f t="shared" si="3"/>
        <v>3870.96</v>
      </c>
    </row>
    <row r="58" spans="1:13" x14ac:dyDescent="0.25">
      <c r="A58">
        <f t="shared" si="4"/>
        <v>55</v>
      </c>
      <c r="B58" s="11">
        <v>87</v>
      </c>
      <c r="C58" s="8" t="s">
        <v>179</v>
      </c>
      <c r="D58" s="1" t="s">
        <v>185</v>
      </c>
      <c r="E58" s="2">
        <v>8</v>
      </c>
      <c r="F58" s="2">
        <v>18</v>
      </c>
      <c r="G58" s="2">
        <v>6</v>
      </c>
      <c r="H58" s="50">
        <v>19.5</v>
      </c>
      <c r="I58" s="50">
        <v>30</v>
      </c>
      <c r="J58" s="198">
        <f t="shared" si="5"/>
        <v>585</v>
      </c>
      <c r="K58" s="212">
        <f t="shared" si="1"/>
        <v>49.53</v>
      </c>
      <c r="L58" s="212">
        <f t="shared" si="2"/>
        <v>76.2</v>
      </c>
      <c r="M58" s="212">
        <f t="shared" si="3"/>
        <v>3774.1860000000001</v>
      </c>
    </row>
    <row r="59" spans="1:13" x14ac:dyDescent="0.25">
      <c r="A59">
        <f t="shared" si="4"/>
        <v>56</v>
      </c>
      <c r="B59" s="11">
        <v>24</v>
      </c>
      <c r="C59" s="8" t="s">
        <v>486</v>
      </c>
      <c r="D59" s="1" t="s">
        <v>487</v>
      </c>
      <c r="E59" s="2">
        <v>46</v>
      </c>
      <c r="F59" s="2">
        <v>4</v>
      </c>
      <c r="G59" s="2"/>
      <c r="H59" s="50">
        <v>26.5</v>
      </c>
      <c r="I59" s="50">
        <v>22</v>
      </c>
      <c r="J59" s="198">
        <f t="shared" si="5"/>
        <v>583</v>
      </c>
      <c r="K59" s="212">
        <f t="shared" si="1"/>
        <v>67.31</v>
      </c>
      <c r="L59" s="212">
        <f t="shared" si="2"/>
        <v>55.88</v>
      </c>
      <c r="M59" s="212">
        <f t="shared" si="3"/>
        <v>3761.2828000000004</v>
      </c>
    </row>
    <row r="60" spans="1:13" x14ac:dyDescent="0.25">
      <c r="A60">
        <f t="shared" si="4"/>
        <v>57</v>
      </c>
      <c r="B60" s="11">
        <v>123</v>
      </c>
      <c r="C60" s="8" t="s">
        <v>800</v>
      </c>
      <c r="D60" s="1" t="s">
        <v>818</v>
      </c>
      <c r="E60" s="2">
        <v>33</v>
      </c>
      <c r="F60" s="2">
        <v>12</v>
      </c>
      <c r="G60" s="2"/>
      <c r="H60" s="50">
        <v>29</v>
      </c>
      <c r="I60" s="50">
        <v>20</v>
      </c>
      <c r="J60" s="198">
        <f t="shared" si="5"/>
        <v>580</v>
      </c>
      <c r="K60" s="212">
        <f t="shared" si="1"/>
        <v>73.66</v>
      </c>
      <c r="L60" s="212">
        <f t="shared" si="2"/>
        <v>50.8</v>
      </c>
      <c r="M60" s="212">
        <f t="shared" si="3"/>
        <v>3741.9279999999994</v>
      </c>
    </row>
    <row r="61" spans="1:13" x14ac:dyDescent="0.25">
      <c r="A61">
        <f t="shared" si="4"/>
        <v>58</v>
      </c>
      <c r="B61" s="11">
        <v>80</v>
      </c>
      <c r="C61" s="8" t="s">
        <v>1024</v>
      </c>
      <c r="D61" s="1" t="s">
        <v>1025</v>
      </c>
      <c r="E61" s="2">
        <v>67</v>
      </c>
      <c r="F61" s="2">
        <v>4</v>
      </c>
      <c r="G61" s="2"/>
      <c r="H61" s="50">
        <v>29.5</v>
      </c>
      <c r="I61" s="50">
        <v>19.5</v>
      </c>
      <c r="J61" s="198">
        <f t="shared" si="5"/>
        <v>575.25</v>
      </c>
      <c r="K61" s="212">
        <f t="shared" si="1"/>
        <v>74.930000000000007</v>
      </c>
      <c r="L61" s="212">
        <f t="shared" si="2"/>
        <v>49.53</v>
      </c>
      <c r="M61" s="212">
        <f t="shared" si="3"/>
        <v>3711.2829000000006</v>
      </c>
    </row>
    <row r="62" spans="1:13" x14ac:dyDescent="0.25">
      <c r="A62">
        <f t="shared" si="4"/>
        <v>59</v>
      </c>
      <c r="B62" s="11">
        <v>29</v>
      </c>
      <c r="C62" s="8" t="s">
        <v>422</v>
      </c>
      <c r="D62" s="1" t="s">
        <v>1130</v>
      </c>
      <c r="E62" s="2">
        <v>69</v>
      </c>
      <c r="F62" s="2">
        <v>6</v>
      </c>
      <c r="G62" s="2"/>
      <c r="H62" s="50">
        <v>20.5</v>
      </c>
      <c r="I62" s="50">
        <v>28</v>
      </c>
      <c r="J62" s="198">
        <f t="shared" si="5"/>
        <v>574</v>
      </c>
      <c r="K62" s="212">
        <f t="shared" si="1"/>
        <v>52.07</v>
      </c>
      <c r="L62" s="212">
        <f t="shared" si="2"/>
        <v>71.12</v>
      </c>
      <c r="M62" s="212">
        <f t="shared" si="3"/>
        <v>3703.2184000000002</v>
      </c>
    </row>
    <row r="63" spans="1:13" x14ac:dyDescent="0.25">
      <c r="A63">
        <f t="shared" si="4"/>
        <v>60</v>
      </c>
      <c r="B63" s="11">
        <v>41</v>
      </c>
      <c r="C63" s="8" t="s">
        <v>597</v>
      </c>
      <c r="D63" s="1" t="s">
        <v>1102</v>
      </c>
      <c r="E63" s="2">
        <v>173</v>
      </c>
      <c r="F63" s="2">
        <v>15</v>
      </c>
      <c r="G63" s="2"/>
      <c r="H63" s="50">
        <v>19</v>
      </c>
      <c r="I63" s="50">
        <v>30</v>
      </c>
      <c r="J63" s="198">
        <f t="shared" si="5"/>
        <v>570</v>
      </c>
      <c r="K63" s="212">
        <f t="shared" si="1"/>
        <v>48.26</v>
      </c>
      <c r="L63" s="212">
        <f t="shared" si="2"/>
        <v>76.2</v>
      </c>
      <c r="M63" s="212">
        <f t="shared" si="3"/>
        <v>3677.4119999999998</v>
      </c>
    </row>
    <row r="64" spans="1:13" x14ac:dyDescent="0.25">
      <c r="A64">
        <f t="shared" si="4"/>
        <v>61</v>
      </c>
      <c r="B64" s="11">
        <v>51</v>
      </c>
      <c r="C64" s="8" t="s">
        <v>208</v>
      </c>
      <c r="D64" s="1" t="s">
        <v>209</v>
      </c>
      <c r="E64" s="2">
        <v>37</v>
      </c>
      <c r="F64" s="2">
        <v>16</v>
      </c>
      <c r="G64" s="2"/>
      <c r="H64" s="50">
        <v>19.5</v>
      </c>
      <c r="I64" s="50">
        <v>29</v>
      </c>
      <c r="J64" s="198">
        <f t="shared" si="5"/>
        <v>565.5</v>
      </c>
      <c r="K64" s="212">
        <f t="shared" si="1"/>
        <v>49.53</v>
      </c>
      <c r="L64" s="212">
        <f t="shared" si="2"/>
        <v>73.66</v>
      </c>
      <c r="M64" s="212">
        <f t="shared" si="3"/>
        <v>3648.3797999999997</v>
      </c>
    </row>
    <row r="65" spans="1:13" x14ac:dyDescent="0.25">
      <c r="A65">
        <f t="shared" si="4"/>
        <v>62</v>
      </c>
      <c r="B65" s="11">
        <v>122</v>
      </c>
      <c r="C65" s="8" t="s">
        <v>800</v>
      </c>
      <c r="D65" s="1" t="s">
        <v>817</v>
      </c>
      <c r="E65" s="2">
        <v>30</v>
      </c>
      <c r="F65" s="2">
        <v>9</v>
      </c>
      <c r="G65" s="2"/>
      <c r="H65" s="50">
        <v>19.5</v>
      </c>
      <c r="I65" s="50">
        <v>29</v>
      </c>
      <c r="J65" s="198">
        <f t="shared" si="5"/>
        <v>565.5</v>
      </c>
      <c r="K65" s="212">
        <f t="shared" si="1"/>
        <v>49.53</v>
      </c>
      <c r="L65" s="212">
        <f t="shared" si="2"/>
        <v>73.66</v>
      </c>
      <c r="M65" s="212">
        <f t="shared" si="3"/>
        <v>3648.3797999999997</v>
      </c>
    </row>
    <row r="66" spans="1:13" x14ac:dyDescent="0.25">
      <c r="A66">
        <f t="shared" si="4"/>
        <v>63</v>
      </c>
      <c r="B66" s="11">
        <v>64</v>
      </c>
      <c r="C66" s="8" t="s">
        <v>548</v>
      </c>
      <c r="D66" s="1" t="s">
        <v>549</v>
      </c>
      <c r="E66" s="2">
        <v>42</v>
      </c>
      <c r="F66" s="2"/>
      <c r="G66" s="2"/>
      <c r="H66" s="50">
        <v>19</v>
      </c>
      <c r="I66" s="50">
        <v>29.5</v>
      </c>
      <c r="J66" s="198">
        <f t="shared" si="5"/>
        <v>560.5</v>
      </c>
      <c r="K66" s="212">
        <f t="shared" si="1"/>
        <v>48.26</v>
      </c>
      <c r="L66" s="212">
        <f t="shared" si="2"/>
        <v>74.930000000000007</v>
      </c>
      <c r="M66" s="212">
        <f t="shared" si="3"/>
        <v>3616.1218000000003</v>
      </c>
    </row>
    <row r="67" spans="1:13" x14ac:dyDescent="0.25">
      <c r="A67">
        <f t="shared" si="4"/>
        <v>64</v>
      </c>
      <c r="B67" s="11">
        <v>2</v>
      </c>
      <c r="C67" s="8" t="s">
        <v>146</v>
      </c>
      <c r="D67" s="1" t="s">
        <v>147</v>
      </c>
      <c r="E67" s="2">
        <v>16</v>
      </c>
      <c r="F67" s="2">
        <v>16</v>
      </c>
      <c r="G67" s="2"/>
      <c r="H67" s="50">
        <v>18</v>
      </c>
      <c r="I67" s="50">
        <v>29</v>
      </c>
      <c r="J67" s="198">
        <f t="shared" si="5"/>
        <v>522</v>
      </c>
      <c r="K67" s="212">
        <f t="shared" si="1"/>
        <v>45.72</v>
      </c>
      <c r="L67" s="212">
        <f t="shared" si="2"/>
        <v>73.66</v>
      </c>
      <c r="M67" s="212">
        <f t="shared" si="3"/>
        <v>3367.7351999999996</v>
      </c>
    </row>
    <row r="68" spans="1:13" x14ac:dyDescent="0.25">
      <c r="A68">
        <f t="shared" si="4"/>
        <v>65</v>
      </c>
      <c r="B68" s="11">
        <v>42</v>
      </c>
      <c r="C68" s="8" t="s">
        <v>597</v>
      </c>
      <c r="D68" s="1" t="s">
        <v>599</v>
      </c>
      <c r="E68" s="2">
        <v>120</v>
      </c>
      <c r="F68" s="2">
        <v>15</v>
      </c>
      <c r="G68" s="2"/>
      <c r="H68" s="50">
        <v>18.5</v>
      </c>
      <c r="I68" s="50">
        <v>28</v>
      </c>
      <c r="J68" s="198">
        <f t="shared" ref="J68:J99" si="6">H68*I68</f>
        <v>518</v>
      </c>
      <c r="K68" s="212">
        <f t="shared" si="1"/>
        <v>46.99</v>
      </c>
      <c r="L68" s="212">
        <f t="shared" si="2"/>
        <v>71.12</v>
      </c>
      <c r="M68" s="212">
        <f t="shared" si="3"/>
        <v>3341.9288000000001</v>
      </c>
    </row>
    <row r="69" spans="1:13" x14ac:dyDescent="0.25">
      <c r="A69">
        <f t="shared" si="4"/>
        <v>66</v>
      </c>
      <c r="B69" s="11">
        <v>47</v>
      </c>
      <c r="C69" s="8" t="s">
        <v>108</v>
      </c>
      <c r="D69" s="1" t="s">
        <v>111</v>
      </c>
      <c r="E69" s="2">
        <v>15</v>
      </c>
      <c r="F69" s="2">
        <v>15</v>
      </c>
      <c r="G69" s="2"/>
      <c r="H69" s="50">
        <v>19</v>
      </c>
      <c r="I69" s="50">
        <v>27</v>
      </c>
      <c r="J69" s="198">
        <f t="shared" si="6"/>
        <v>513</v>
      </c>
      <c r="K69" s="212">
        <f t="shared" ref="K69:K132" si="7">H69*2.54</f>
        <v>48.26</v>
      </c>
      <c r="L69" s="212">
        <f t="shared" ref="L69:L132" si="8">I69*2.54</f>
        <v>68.58</v>
      </c>
      <c r="M69" s="212">
        <f t="shared" ref="M69:M132" si="9">K69*L69</f>
        <v>3309.6707999999999</v>
      </c>
    </row>
    <row r="70" spans="1:13" x14ac:dyDescent="0.25">
      <c r="A70">
        <f t="shared" ref="A70:A133" si="10">A69+1</f>
        <v>67</v>
      </c>
      <c r="B70" s="11">
        <v>43</v>
      </c>
      <c r="C70" s="8" t="s">
        <v>597</v>
      </c>
      <c r="D70" s="1" t="s">
        <v>600</v>
      </c>
      <c r="E70" s="2">
        <v>267</v>
      </c>
      <c r="F70" s="2">
        <v>15</v>
      </c>
      <c r="G70" s="2"/>
      <c r="H70" s="50">
        <v>18</v>
      </c>
      <c r="I70" s="50">
        <v>28</v>
      </c>
      <c r="J70" s="198">
        <f t="shared" si="6"/>
        <v>504</v>
      </c>
      <c r="K70" s="212">
        <f t="shared" si="7"/>
        <v>45.72</v>
      </c>
      <c r="L70" s="212">
        <f t="shared" si="8"/>
        <v>71.12</v>
      </c>
      <c r="M70" s="212">
        <f t="shared" si="9"/>
        <v>3251.6064000000001</v>
      </c>
    </row>
    <row r="71" spans="1:13" x14ac:dyDescent="0.25">
      <c r="A71">
        <f t="shared" si="10"/>
        <v>68</v>
      </c>
      <c r="B71" s="11">
        <v>56</v>
      </c>
      <c r="C71" s="8" t="s">
        <v>525</v>
      </c>
      <c r="D71" s="1" t="s">
        <v>1131</v>
      </c>
      <c r="E71" s="2">
        <v>11</v>
      </c>
      <c r="F71" s="2">
        <v>11</v>
      </c>
      <c r="G71" s="2"/>
      <c r="H71" s="50">
        <v>19</v>
      </c>
      <c r="I71" s="50">
        <v>26</v>
      </c>
      <c r="J71" s="198">
        <f t="shared" si="6"/>
        <v>494</v>
      </c>
      <c r="K71" s="212">
        <f t="shared" si="7"/>
        <v>48.26</v>
      </c>
      <c r="L71" s="212">
        <f t="shared" si="8"/>
        <v>66.040000000000006</v>
      </c>
      <c r="M71" s="212">
        <f t="shared" si="9"/>
        <v>3187.0904</v>
      </c>
    </row>
    <row r="72" spans="1:13" x14ac:dyDescent="0.25">
      <c r="A72">
        <f t="shared" si="10"/>
        <v>69</v>
      </c>
      <c r="B72" s="11">
        <v>69</v>
      </c>
      <c r="C72" s="8" t="s">
        <v>587</v>
      </c>
      <c r="D72" s="1" t="s">
        <v>589</v>
      </c>
      <c r="E72" s="2">
        <v>31</v>
      </c>
      <c r="F72" s="2">
        <v>10</v>
      </c>
      <c r="G72" s="2"/>
      <c r="H72" s="50">
        <v>19.5</v>
      </c>
      <c r="I72" s="50">
        <v>25</v>
      </c>
      <c r="J72" s="198">
        <f t="shared" si="6"/>
        <v>487.5</v>
      </c>
      <c r="K72" s="212">
        <f t="shared" si="7"/>
        <v>49.53</v>
      </c>
      <c r="L72" s="212">
        <f t="shared" si="8"/>
        <v>63.5</v>
      </c>
      <c r="M72" s="212">
        <f t="shared" si="9"/>
        <v>3145.1550000000002</v>
      </c>
    </row>
    <row r="73" spans="1:13" x14ac:dyDescent="0.25">
      <c r="A73">
        <f t="shared" si="10"/>
        <v>70</v>
      </c>
      <c r="B73" s="11">
        <v>68</v>
      </c>
      <c r="C73" s="8" t="s">
        <v>587</v>
      </c>
      <c r="D73" s="1" t="s">
        <v>588</v>
      </c>
      <c r="E73" s="2">
        <v>19</v>
      </c>
      <c r="F73" s="2">
        <v>19</v>
      </c>
      <c r="G73" s="2"/>
      <c r="H73" s="50">
        <v>27</v>
      </c>
      <c r="I73" s="50">
        <v>18</v>
      </c>
      <c r="J73" s="198">
        <f t="shared" si="6"/>
        <v>486</v>
      </c>
      <c r="K73" s="212">
        <f t="shared" si="7"/>
        <v>68.58</v>
      </c>
      <c r="L73" s="212">
        <f t="shared" si="8"/>
        <v>45.72</v>
      </c>
      <c r="M73" s="212">
        <f t="shared" si="9"/>
        <v>3135.4775999999997</v>
      </c>
    </row>
    <row r="74" spans="1:13" x14ac:dyDescent="0.25">
      <c r="A74">
        <f t="shared" si="10"/>
        <v>71</v>
      </c>
      <c r="B74" s="11">
        <v>54</v>
      </c>
      <c r="C74" s="8" t="s">
        <v>500</v>
      </c>
      <c r="D74" s="1" t="s">
        <v>501</v>
      </c>
      <c r="E74" s="2">
        <v>3</v>
      </c>
      <c r="F74" s="2">
        <v>13</v>
      </c>
      <c r="G74" s="2">
        <v>6</v>
      </c>
      <c r="H74" s="50">
        <v>20</v>
      </c>
      <c r="I74" s="50">
        <v>24</v>
      </c>
      <c r="J74" s="198">
        <f t="shared" si="6"/>
        <v>480</v>
      </c>
      <c r="K74" s="212">
        <f t="shared" si="7"/>
        <v>50.8</v>
      </c>
      <c r="L74" s="212">
        <f t="shared" si="8"/>
        <v>60.96</v>
      </c>
      <c r="M74" s="212">
        <f t="shared" si="9"/>
        <v>3096.768</v>
      </c>
    </row>
    <row r="75" spans="1:13" x14ac:dyDescent="0.25">
      <c r="A75">
        <f t="shared" si="10"/>
        <v>72</v>
      </c>
      <c r="B75" s="11">
        <v>135</v>
      </c>
      <c r="C75" s="8" t="s">
        <v>559</v>
      </c>
      <c r="D75" s="1" t="s">
        <v>568</v>
      </c>
      <c r="E75" s="2">
        <v>299</v>
      </c>
      <c r="F75" s="2">
        <v>5</v>
      </c>
      <c r="G75" s="2"/>
      <c r="H75" s="50">
        <v>18</v>
      </c>
      <c r="I75" s="50">
        <v>26</v>
      </c>
      <c r="J75" s="198">
        <f t="shared" si="6"/>
        <v>468</v>
      </c>
      <c r="K75" s="212">
        <f t="shared" si="7"/>
        <v>45.72</v>
      </c>
      <c r="L75" s="212">
        <f t="shared" si="8"/>
        <v>66.040000000000006</v>
      </c>
      <c r="M75" s="212">
        <f t="shared" si="9"/>
        <v>3019.3488000000002</v>
      </c>
    </row>
    <row r="76" spans="1:13" x14ac:dyDescent="0.25">
      <c r="A76">
        <f t="shared" si="10"/>
        <v>73</v>
      </c>
      <c r="B76" s="11">
        <v>104</v>
      </c>
      <c r="C76" s="8" t="s">
        <v>887</v>
      </c>
      <c r="D76" s="1" t="s">
        <v>1132</v>
      </c>
      <c r="E76" s="2">
        <v>78</v>
      </c>
      <c r="F76" s="2">
        <v>15</v>
      </c>
      <c r="G76" s="2"/>
      <c r="H76" s="50">
        <v>18</v>
      </c>
      <c r="I76" s="50">
        <v>25</v>
      </c>
      <c r="J76" s="198">
        <f t="shared" si="6"/>
        <v>450</v>
      </c>
      <c r="K76" s="212">
        <f t="shared" si="7"/>
        <v>45.72</v>
      </c>
      <c r="L76" s="212">
        <f t="shared" si="8"/>
        <v>63.5</v>
      </c>
      <c r="M76" s="212">
        <f t="shared" si="9"/>
        <v>2903.22</v>
      </c>
    </row>
    <row r="77" spans="1:13" x14ac:dyDescent="0.25">
      <c r="A77">
        <f t="shared" si="10"/>
        <v>74</v>
      </c>
      <c r="B77" s="11">
        <v>18</v>
      </c>
      <c r="C77" s="8" t="s">
        <v>986</v>
      </c>
      <c r="D77" s="1" t="s">
        <v>987</v>
      </c>
      <c r="E77" s="2">
        <v>31</v>
      </c>
      <c r="F77" s="2">
        <v>10</v>
      </c>
      <c r="G77" s="2"/>
      <c r="H77" s="50">
        <v>17</v>
      </c>
      <c r="I77" s="50">
        <v>26</v>
      </c>
      <c r="J77" s="198">
        <f t="shared" si="6"/>
        <v>442</v>
      </c>
      <c r="K77" s="212">
        <f t="shared" si="7"/>
        <v>43.18</v>
      </c>
      <c r="L77" s="212">
        <f t="shared" si="8"/>
        <v>66.040000000000006</v>
      </c>
      <c r="M77" s="212">
        <f t="shared" si="9"/>
        <v>2851.6072000000004</v>
      </c>
    </row>
    <row r="78" spans="1:13" x14ac:dyDescent="0.25">
      <c r="A78">
        <f t="shared" si="10"/>
        <v>75</v>
      </c>
      <c r="B78" s="11">
        <v>20</v>
      </c>
      <c r="C78" s="8" t="s">
        <v>1032</v>
      </c>
      <c r="D78" s="1" t="s">
        <v>1034</v>
      </c>
      <c r="E78" s="2">
        <v>17</v>
      </c>
      <c r="F78" s="2">
        <v>17</v>
      </c>
      <c r="G78" s="2"/>
      <c r="H78" s="50">
        <v>25.5</v>
      </c>
      <c r="I78" s="50">
        <v>17</v>
      </c>
      <c r="J78" s="198">
        <f t="shared" si="6"/>
        <v>433.5</v>
      </c>
      <c r="K78" s="212">
        <f t="shared" si="7"/>
        <v>64.77</v>
      </c>
      <c r="L78" s="212">
        <f t="shared" si="8"/>
        <v>43.18</v>
      </c>
      <c r="M78" s="212">
        <f t="shared" si="9"/>
        <v>2796.7685999999999</v>
      </c>
    </row>
    <row r="79" spans="1:13" x14ac:dyDescent="0.25">
      <c r="A79">
        <f t="shared" si="10"/>
        <v>76</v>
      </c>
      <c r="B79" s="11">
        <v>48</v>
      </c>
      <c r="C79" s="8" t="s">
        <v>108</v>
      </c>
      <c r="D79" s="1" t="s">
        <v>112</v>
      </c>
      <c r="E79" s="2">
        <v>30</v>
      </c>
      <c r="F79" s="2">
        <v>9</v>
      </c>
      <c r="G79" s="2"/>
      <c r="H79" s="50">
        <v>18</v>
      </c>
      <c r="I79" s="50">
        <v>24</v>
      </c>
      <c r="J79" s="198">
        <f t="shared" si="6"/>
        <v>432</v>
      </c>
      <c r="K79" s="212">
        <f t="shared" si="7"/>
        <v>45.72</v>
      </c>
      <c r="L79" s="212">
        <f t="shared" si="8"/>
        <v>60.96</v>
      </c>
      <c r="M79" s="212">
        <f t="shared" si="9"/>
        <v>2787.0911999999998</v>
      </c>
    </row>
    <row r="80" spans="1:13" x14ac:dyDescent="0.25">
      <c r="A80">
        <f t="shared" si="10"/>
        <v>77</v>
      </c>
      <c r="B80" s="11">
        <v>49</v>
      </c>
      <c r="C80" s="8" t="s">
        <v>108</v>
      </c>
      <c r="D80" s="1" t="s">
        <v>113</v>
      </c>
      <c r="E80" s="2">
        <v>44</v>
      </c>
      <c r="F80" s="2">
        <v>2</v>
      </c>
      <c r="G80" s="2"/>
      <c r="H80" s="50">
        <v>18</v>
      </c>
      <c r="I80" s="50">
        <v>24</v>
      </c>
      <c r="J80" s="198">
        <f t="shared" si="6"/>
        <v>432</v>
      </c>
      <c r="K80" s="212">
        <f t="shared" si="7"/>
        <v>45.72</v>
      </c>
      <c r="L80" s="212">
        <f t="shared" si="8"/>
        <v>60.96</v>
      </c>
      <c r="M80" s="212">
        <f t="shared" si="9"/>
        <v>2787.0911999999998</v>
      </c>
    </row>
    <row r="81" spans="1:13" x14ac:dyDescent="0.25">
      <c r="A81">
        <f t="shared" si="10"/>
        <v>78</v>
      </c>
      <c r="B81" s="11">
        <v>28</v>
      </c>
      <c r="C81" s="8" t="s">
        <v>422</v>
      </c>
      <c r="D81" s="1" t="s">
        <v>1133</v>
      </c>
      <c r="E81" s="2">
        <v>63</v>
      </c>
      <c r="F81" s="2"/>
      <c r="G81" s="2"/>
      <c r="H81" s="50">
        <v>17.5</v>
      </c>
      <c r="I81" s="50">
        <v>24</v>
      </c>
      <c r="J81" s="198">
        <f t="shared" si="6"/>
        <v>420</v>
      </c>
      <c r="K81" s="212">
        <f t="shared" si="7"/>
        <v>44.45</v>
      </c>
      <c r="L81" s="212">
        <f t="shared" si="8"/>
        <v>60.96</v>
      </c>
      <c r="M81" s="212">
        <f t="shared" si="9"/>
        <v>2709.672</v>
      </c>
    </row>
    <row r="82" spans="1:13" x14ac:dyDescent="0.25">
      <c r="A82">
        <f t="shared" si="10"/>
        <v>79</v>
      </c>
      <c r="B82" s="11">
        <v>57</v>
      </c>
      <c r="C82" s="8" t="s">
        <v>525</v>
      </c>
      <c r="D82" s="1" t="s">
        <v>527</v>
      </c>
      <c r="E82" s="2">
        <v>56</v>
      </c>
      <c r="F82" s="2">
        <v>14</v>
      </c>
      <c r="G82" s="2"/>
      <c r="H82" s="50">
        <v>16</v>
      </c>
      <c r="I82" s="50">
        <v>26</v>
      </c>
      <c r="J82" s="198">
        <f t="shared" si="6"/>
        <v>416</v>
      </c>
      <c r="K82" s="212">
        <f t="shared" si="7"/>
        <v>40.64</v>
      </c>
      <c r="L82" s="212">
        <f t="shared" si="8"/>
        <v>66.040000000000006</v>
      </c>
      <c r="M82" s="212">
        <f t="shared" si="9"/>
        <v>2683.8656000000001</v>
      </c>
    </row>
    <row r="83" spans="1:13" x14ac:dyDescent="0.25">
      <c r="A83">
        <f t="shared" si="10"/>
        <v>80</v>
      </c>
      <c r="B83" s="11">
        <v>31</v>
      </c>
      <c r="C83" s="8" t="s">
        <v>422</v>
      </c>
      <c r="D83" s="1" t="s">
        <v>1134</v>
      </c>
      <c r="E83" s="2">
        <v>64</v>
      </c>
      <c r="F83" s="2">
        <v>1</v>
      </c>
      <c r="G83" s="2"/>
      <c r="H83" s="50">
        <v>23.5</v>
      </c>
      <c r="I83" s="50">
        <v>17.5</v>
      </c>
      <c r="J83" s="198">
        <f t="shared" si="6"/>
        <v>411.25</v>
      </c>
      <c r="K83" s="212">
        <f t="shared" si="7"/>
        <v>59.69</v>
      </c>
      <c r="L83" s="212">
        <f t="shared" si="8"/>
        <v>44.45</v>
      </c>
      <c r="M83" s="212">
        <f t="shared" si="9"/>
        <v>2653.2204999999999</v>
      </c>
    </row>
    <row r="84" spans="1:13" x14ac:dyDescent="0.25">
      <c r="A84">
        <f t="shared" si="10"/>
        <v>81</v>
      </c>
      <c r="B84" s="11">
        <v>137</v>
      </c>
      <c r="C84" s="8" t="s">
        <v>559</v>
      </c>
      <c r="D84" s="1" t="s">
        <v>570</v>
      </c>
      <c r="E84" s="2">
        <v>267</v>
      </c>
      <c r="F84" s="2">
        <v>15</v>
      </c>
      <c r="G84" s="2"/>
      <c r="H84" s="50">
        <v>17</v>
      </c>
      <c r="I84" s="50">
        <v>24</v>
      </c>
      <c r="J84" s="198">
        <f t="shared" si="6"/>
        <v>408</v>
      </c>
      <c r="K84" s="212">
        <f t="shared" si="7"/>
        <v>43.18</v>
      </c>
      <c r="L84" s="212">
        <f t="shared" si="8"/>
        <v>60.96</v>
      </c>
      <c r="M84" s="212">
        <f t="shared" si="9"/>
        <v>2632.2528000000002</v>
      </c>
    </row>
    <row r="85" spans="1:13" x14ac:dyDescent="0.25">
      <c r="A85">
        <f t="shared" si="10"/>
        <v>82</v>
      </c>
      <c r="B85" s="11">
        <v>106</v>
      </c>
      <c r="C85" s="8" t="s">
        <v>786</v>
      </c>
      <c r="D85" s="1" t="s">
        <v>787</v>
      </c>
      <c r="E85" s="2">
        <v>15</v>
      </c>
      <c r="F85" s="2">
        <v>15</v>
      </c>
      <c r="G85" s="2"/>
      <c r="H85" s="50">
        <v>16</v>
      </c>
      <c r="I85" s="50">
        <v>25</v>
      </c>
      <c r="J85" s="198">
        <f t="shared" si="6"/>
        <v>400</v>
      </c>
      <c r="K85" s="212">
        <f t="shared" si="7"/>
        <v>40.64</v>
      </c>
      <c r="L85" s="212">
        <f t="shared" si="8"/>
        <v>63.5</v>
      </c>
      <c r="M85" s="212">
        <f t="shared" si="9"/>
        <v>2580.64</v>
      </c>
    </row>
    <row r="86" spans="1:13" x14ac:dyDescent="0.25">
      <c r="A86">
        <f t="shared" si="10"/>
        <v>83</v>
      </c>
      <c r="B86" s="11">
        <v>23</v>
      </c>
      <c r="C86" s="8" t="s">
        <v>862</v>
      </c>
      <c r="D86" s="1" t="s">
        <v>167</v>
      </c>
      <c r="E86" s="2">
        <v>42</v>
      </c>
      <c r="F86" s="2"/>
      <c r="G86" s="2"/>
      <c r="H86" s="50">
        <v>23</v>
      </c>
      <c r="I86" s="50">
        <v>17</v>
      </c>
      <c r="J86" s="198">
        <f t="shared" si="6"/>
        <v>391</v>
      </c>
      <c r="K86" s="212">
        <f t="shared" si="7"/>
        <v>58.42</v>
      </c>
      <c r="L86" s="212">
        <f t="shared" si="8"/>
        <v>43.18</v>
      </c>
      <c r="M86" s="212">
        <f t="shared" si="9"/>
        <v>2522.5756000000001</v>
      </c>
    </row>
    <row r="87" spans="1:13" x14ac:dyDescent="0.25">
      <c r="A87">
        <f t="shared" si="10"/>
        <v>84</v>
      </c>
      <c r="B87" s="11">
        <v>5</v>
      </c>
      <c r="C87" s="8" t="s">
        <v>398</v>
      </c>
      <c r="D87" s="1" t="s">
        <v>399</v>
      </c>
      <c r="E87" s="2">
        <v>12</v>
      </c>
      <c r="F87" s="2">
        <v>1</v>
      </c>
      <c r="G87" s="2">
        <v>6</v>
      </c>
      <c r="H87" s="50">
        <v>18</v>
      </c>
      <c r="I87" s="50">
        <v>21.5</v>
      </c>
      <c r="J87" s="198">
        <f t="shared" si="6"/>
        <v>387</v>
      </c>
      <c r="K87" s="212">
        <f t="shared" si="7"/>
        <v>45.72</v>
      </c>
      <c r="L87" s="212">
        <f t="shared" si="8"/>
        <v>54.61</v>
      </c>
      <c r="M87" s="212">
        <f t="shared" si="9"/>
        <v>2496.7691999999997</v>
      </c>
    </row>
    <row r="88" spans="1:13" x14ac:dyDescent="0.25">
      <c r="A88">
        <f t="shared" si="10"/>
        <v>85</v>
      </c>
      <c r="B88" s="11">
        <v>140</v>
      </c>
      <c r="C88" s="8" t="s">
        <v>559</v>
      </c>
      <c r="D88" s="1" t="s">
        <v>575</v>
      </c>
      <c r="E88" s="2">
        <v>420</v>
      </c>
      <c r="F88" s="2"/>
      <c r="G88" s="2"/>
      <c r="H88" s="50">
        <v>16</v>
      </c>
      <c r="I88" s="50">
        <v>24</v>
      </c>
      <c r="J88" s="198">
        <f t="shared" si="6"/>
        <v>384</v>
      </c>
      <c r="K88" s="212">
        <f t="shared" si="7"/>
        <v>40.64</v>
      </c>
      <c r="L88" s="212">
        <f t="shared" si="8"/>
        <v>60.96</v>
      </c>
      <c r="M88" s="212">
        <f t="shared" si="9"/>
        <v>2477.4144000000001</v>
      </c>
    </row>
    <row r="89" spans="1:13" x14ac:dyDescent="0.25">
      <c r="A89">
        <f t="shared" si="10"/>
        <v>86</v>
      </c>
      <c r="B89" s="11">
        <v>62</v>
      </c>
      <c r="C89" s="8" t="s">
        <v>545</v>
      </c>
      <c r="D89" s="1" t="s">
        <v>546</v>
      </c>
      <c r="E89" s="2">
        <v>10</v>
      </c>
      <c r="F89" s="2">
        <v>10</v>
      </c>
      <c r="G89" s="2"/>
      <c r="H89" s="50">
        <v>21</v>
      </c>
      <c r="I89" s="50">
        <v>18</v>
      </c>
      <c r="J89" s="198">
        <f t="shared" si="6"/>
        <v>378</v>
      </c>
      <c r="K89" s="212">
        <f t="shared" si="7"/>
        <v>53.34</v>
      </c>
      <c r="L89" s="212">
        <f t="shared" si="8"/>
        <v>45.72</v>
      </c>
      <c r="M89" s="212">
        <f t="shared" si="9"/>
        <v>2438.7048</v>
      </c>
    </row>
    <row r="90" spans="1:13" x14ac:dyDescent="0.25">
      <c r="A90">
        <f t="shared" si="10"/>
        <v>87</v>
      </c>
      <c r="B90" s="11">
        <v>63</v>
      </c>
      <c r="C90" s="8" t="s">
        <v>545</v>
      </c>
      <c r="D90" s="1" t="s">
        <v>547</v>
      </c>
      <c r="E90" s="2">
        <v>11</v>
      </c>
      <c r="F90" s="2"/>
      <c r="G90" s="2">
        <v>6</v>
      </c>
      <c r="H90" s="50">
        <v>21</v>
      </c>
      <c r="I90" s="50">
        <v>18</v>
      </c>
      <c r="J90" s="198">
        <f t="shared" si="6"/>
        <v>378</v>
      </c>
      <c r="K90" s="212">
        <f t="shared" si="7"/>
        <v>53.34</v>
      </c>
      <c r="L90" s="212">
        <f t="shared" si="8"/>
        <v>45.72</v>
      </c>
      <c r="M90" s="212">
        <f t="shared" si="9"/>
        <v>2438.7048</v>
      </c>
    </row>
    <row r="91" spans="1:13" x14ac:dyDescent="0.25">
      <c r="A91">
        <f t="shared" si="10"/>
        <v>88</v>
      </c>
      <c r="B91" s="11">
        <v>22</v>
      </c>
      <c r="C91" s="8" t="s">
        <v>1032</v>
      </c>
      <c r="D91" s="1" t="s">
        <v>1036</v>
      </c>
      <c r="E91" s="2">
        <v>9</v>
      </c>
      <c r="F91" s="2">
        <v>19</v>
      </c>
      <c r="G91" s="2">
        <v>6</v>
      </c>
      <c r="H91" s="50">
        <v>25</v>
      </c>
      <c r="I91" s="50">
        <v>15</v>
      </c>
      <c r="J91" s="198">
        <f t="shared" si="6"/>
        <v>375</v>
      </c>
      <c r="K91" s="212">
        <f t="shared" si="7"/>
        <v>63.5</v>
      </c>
      <c r="L91" s="212">
        <f t="shared" si="8"/>
        <v>38.1</v>
      </c>
      <c r="M91" s="212">
        <f t="shared" si="9"/>
        <v>2419.35</v>
      </c>
    </row>
    <row r="92" spans="1:13" x14ac:dyDescent="0.25">
      <c r="A92">
        <f t="shared" si="10"/>
        <v>89</v>
      </c>
      <c r="B92" s="11">
        <v>40</v>
      </c>
      <c r="C92" s="8" t="s">
        <v>773</v>
      </c>
      <c r="D92" s="1" t="s">
        <v>778</v>
      </c>
      <c r="E92" s="2">
        <v>107</v>
      </c>
      <c r="F92" s="2">
        <v>2</v>
      </c>
      <c r="G92" s="2"/>
      <c r="H92" s="50">
        <v>21</v>
      </c>
      <c r="I92" s="50">
        <v>17.5</v>
      </c>
      <c r="J92" s="198">
        <f t="shared" si="6"/>
        <v>367.5</v>
      </c>
      <c r="K92" s="212">
        <f t="shared" si="7"/>
        <v>53.34</v>
      </c>
      <c r="L92" s="212">
        <f t="shared" si="8"/>
        <v>44.45</v>
      </c>
      <c r="M92" s="212">
        <f t="shared" si="9"/>
        <v>2370.9630000000002</v>
      </c>
    </row>
    <row r="93" spans="1:13" x14ac:dyDescent="0.25">
      <c r="A93">
        <f t="shared" si="10"/>
        <v>90</v>
      </c>
      <c r="B93" s="11">
        <v>101</v>
      </c>
      <c r="C93" s="8" t="s">
        <v>490</v>
      </c>
      <c r="D93" s="1" t="s">
        <v>491</v>
      </c>
      <c r="E93" s="2">
        <v>24</v>
      </c>
      <c r="F93" s="2">
        <v>3</v>
      </c>
      <c r="G93" s="2"/>
      <c r="H93" s="50">
        <v>16.5</v>
      </c>
      <c r="I93" s="50">
        <v>22</v>
      </c>
      <c r="J93" s="198">
        <f t="shared" si="6"/>
        <v>363</v>
      </c>
      <c r="K93" s="212">
        <f t="shared" si="7"/>
        <v>41.910000000000004</v>
      </c>
      <c r="L93" s="212">
        <f t="shared" si="8"/>
        <v>55.88</v>
      </c>
      <c r="M93" s="212">
        <f t="shared" si="9"/>
        <v>2341.9308000000001</v>
      </c>
    </row>
    <row r="94" spans="1:13" x14ac:dyDescent="0.25">
      <c r="A94">
        <f t="shared" si="10"/>
        <v>91</v>
      </c>
      <c r="B94" s="11">
        <v>9</v>
      </c>
      <c r="C94" s="8" t="s">
        <v>629</v>
      </c>
      <c r="D94" s="1" t="s">
        <v>630</v>
      </c>
      <c r="E94" s="2">
        <v>11</v>
      </c>
      <c r="F94" s="2">
        <v>11</v>
      </c>
      <c r="G94" s="2"/>
      <c r="H94" s="50">
        <v>20.5</v>
      </c>
      <c r="I94" s="50">
        <v>17.5</v>
      </c>
      <c r="J94" s="198">
        <f t="shared" si="6"/>
        <v>358.75</v>
      </c>
      <c r="K94" s="212">
        <f t="shared" si="7"/>
        <v>52.07</v>
      </c>
      <c r="L94" s="212">
        <f t="shared" si="8"/>
        <v>44.45</v>
      </c>
      <c r="M94" s="212">
        <f t="shared" si="9"/>
        <v>2314.5115000000001</v>
      </c>
    </row>
    <row r="95" spans="1:13" x14ac:dyDescent="0.25">
      <c r="A95">
        <f t="shared" si="10"/>
        <v>92</v>
      </c>
      <c r="B95" s="11">
        <v>98</v>
      </c>
      <c r="C95" s="8" t="s">
        <v>967</v>
      </c>
      <c r="D95" s="1" t="s">
        <v>972</v>
      </c>
      <c r="E95" s="2">
        <v>315</v>
      </c>
      <c r="F95" s="2"/>
      <c r="G95" s="2"/>
      <c r="H95" s="50">
        <v>8</v>
      </c>
      <c r="I95" s="50">
        <v>44</v>
      </c>
      <c r="J95" s="198">
        <f t="shared" si="6"/>
        <v>352</v>
      </c>
      <c r="K95" s="212">
        <f t="shared" si="7"/>
        <v>20.32</v>
      </c>
      <c r="L95" s="212">
        <f t="shared" si="8"/>
        <v>111.76</v>
      </c>
      <c r="M95" s="212">
        <f t="shared" si="9"/>
        <v>2270.9632000000001</v>
      </c>
    </row>
    <row r="96" spans="1:13" x14ac:dyDescent="0.25">
      <c r="A96">
        <f t="shared" si="10"/>
        <v>93</v>
      </c>
      <c r="B96" s="11">
        <v>84</v>
      </c>
      <c r="C96" s="8" t="s">
        <v>179</v>
      </c>
      <c r="D96" s="1" t="s">
        <v>180</v>
      </c>
      <c r="E96" s="2">
        <v>5</v>
      </c>
      <c r="F96" s="2">
        <v>5</v>
      </c>
      <c r="G96" s="2"/>
      <c r="H96" s="50">
        <v>24</v>
      </c>
      <c r="I96" s="50">
        <v>14.5</v>
      </c>
      <c r="J96" s="198">
        <f t="shared" si="6"/>
        <v>348</v>
      </c>
      <c r="K96" s="212">
        <f t="shared" si="7"/>
        <v>60.96</v>
      </c>
      <c r="L96" s="212">
        <f t="shared" si="8"/>
        <v>36.83</v>
      </c>
      <c r="M96" s="212">
        <f t="shared" si="9"/>
        <v>2245.1567999999997</v>
      </c>
    </row>
    <row r="97" spans="1:13" x14ac:dyDescent="0.25">
      <c r="A97">
        <f t="shared" si="10"/>
        <v>94</v>
      </c>
      <c r="B97" s="11">
        <v>44</v>
      </c>
      <c r="C97" s="8" t="s">
        <v>103</v>
      </c>
      <c r="D97" s="1" t="s">
        <v>104</v>
      </c>
      <c r="E97" s="2">
        <v>26</v>
      </c>
      <c r="F97" s="2">
        <v>5</v>
      </c>
      <c r="G97" s="2"/>
      <c r="H97" s="50">
        <v>21</v>
      </c>
      <c r="I97" s="50">
        <v>16</v>
      </c>
      <c r="J97" s="198">
        <f t="shared" si="6"/>
        <v>336</v>
      </c>
      <c r="K97" s="212">
        <f t="shared" si="7"/>
        <v>53.34</v>
      </c>
      <c r="L97" s="212">
        <f t="shared" si="8"/>
        <v>40.64</v>
      </c>
      <c r="M97" s="212">
        <f t="shared" si="9"/>
        <v>2167.7376000000004</v>
      </c>
    </row>
    <row r="98" spans="1:13" x14ac:dyDescent="0.25">
      <c r="A98">
        <f t="shared" si="10"/>
        <v>95</v>
      </c>
      <c r="B98" s="11">
        <v>99</v>
      </c>
      <c r="C98" s="8" t="s">
        <v>877</v>
      </c>
      <c r="D98" s="1" t="s">
        <v>879</v>
      </c>
      <c r="E98" s="2">
        <v>86</v>
      </c>
      <c r="F98" s="2">
        <v>2</v>
      </c>
      <c r="G98" s="2"/>
      <c r="H98" s="50">
        <v>15</v>
      </c>
      <c r="I98" s="50">
        <v>22</v>
      </c>
      <c r="J98" s="198">
        <f t="shared" si="6"/>
        <v>330</v>
      </c>
      <c r="K98" s="212">
        <f t="shared" si="7"/>
        <v>38.1</v>
      </c>
      <c r="L98" s="212">
        <f t="shared" si="8"/>
        <v>55.88</v>
      </c>
      <c r="M98" s="212">
        <f t="shared" si="9"/>
        <v>2129.0280000000002</v>
      </c>
    </row>
    <row r="99" spans="1:13" x14ac:dyDescent="0.25">
      <c r="A99">
        <f t="shared" si="10"/>
        <v>96</v>
      </c>
      <c r="B99" s="11">
        <v>100</v>
      </c>
      <c r="C99" s="8" t="s">
        <v>877</v>
      </c>
      <c r="D99" s="1" t="s">
        <v>880</v>
      </c>
      <c r="E99" s="2">
        <v>97</v>
      </c>
      <c r="F99" s="2">
        <v>13</v>
      </c>
      <c r="G99" s="2"/>
      <c r="H99" s="50">
        <v>15.5</v>
      </c>
      <c r="I99" s="50">
        <v>21</v>
      </c>
      <c r="J99" s="198">
        <f t="shared" si="6"/>
        <v>325.5</v>
      </c>
      <c r="K99" s="212">
        <f t="shared" si="7"/>
        <v>39.369999999999997</v>
      </c>
      <c r="L99" s="212">
        <f t="shared" si="8"/>
        <v>53.34</v>
      </c>
      <c r="M99" s="212">
        <f t="shared" si="9"/>
        <v>2099.9958000000001</v>
      </c>
    </row>
    <row r="100" spans="1:13" x14ac:dyDescent="0.25">
      <c r="A100">
        <f t="shared" si="10"/>
        <v>97</v>
      </c>
      <c r="B100" s="11">
        <v>67</v>
      </c>
      <c r="C100" s="8" t="s">
        <v>504</v>
      </c>
      <c r="D100" s="1" t="s">
        <v>253</v>
      </c>
      <c r="E100" s="2"/>
      <c r="F100" s="2"/>
      <c r="G100" s="2"/>
      <c r="H100" s="50">
        <v>20</v>
      </c>
      <c r="I100" s="50">
        <v>16</v>
      </c>
      <c r="J100" s="198">
        <f t="shared" ref="J100:J131" si="11">H100*I100</f>
        <v>320</v>
      </c>
      <c r="K100" s="212">
        <f t="shared" si="7"/>
        <v>50.8</v>
      </c>
      <c r="L100" s="212">
        <f t="shared" si="8"/>
        <v>40.64</v>
      </c>
      <c r="M100" s="212">
        <f t="shared" si="9"/>
        <v>2064.5119999999997</v>
      </c>
    </row>
    <row r="101" spans="1:13" x14ac:dyDescent="0.25">
      <c r="A101">
        <f t="shared" si="10"/>
        <v>98</v>
      </c>
      <c r="B101" s="11">
        <v>30</v>
      </c>
      <c r="C101" s="8" t="s">
        <v>422</v>
      </c>
      <c r="D101" s="1" t="s">
        <v>1135</v>
      </c>
      <c r="E101" s="2">
        <v>61</v>
      </c>
      <c r="F101" s="2">
        <v>19</v>
      </c>
      <c r="G101" s="2"/>
      <c r="H101" s="50">
        <v>15.5</v>
      </c>
      <c r="I101" s="50">
        <v>20.5</v>
      </c>
      <c r="J101" s="198">
        <f t="shared" si="11"/>
        <v>317.75</v>
      </c>
      <c r="K101" s="212">
        <f t="shared" si="7"/>
        <v>39.369999999999997</v>
      </c>
      <c r="L101" s="212">
        <f t="shared" si="8"/>
        <v>52.07</v>
      </c>
      <c r="M101" s="212">
        <f t="shared" si="9"/>
        <v>2049.9958999999999</v>
      </c>
    </row>
    <row r="102" spans="1:13" x14ac:dyDescent="0.25">
      <c r="A102">
        <f t="shared" si="10"/>
        <v>99</v>
      </c>
      <c r="B102" s="11">
        <v>70</v>
      </c>
      <c r="C102" s="8" t="s">
        <v>725</v>
      </c>
      <c r="D102" s="1" t="s">
        <v>726</v>
      </c>
      <c r="E102" s="2">
        <v>11</v>
      </c>
      <c r="F102" s="2">
        <v>11</v>
      </c>
      <c r="G102" s="2"/>
      <c r="H102" s="50">
        <v>13</v>
      </c>
      <c r="I102" s="50">
        <v>23</v>
      </c>
      <c r="J102" s="198">
        <f t="shared" si="11"/>
        <v>299</v>
      </c>
      <c r="K102" s="212">
        <f t="shared" si="7"/>
        <v>33.020000000000003</v>
      </c>
      <c r="L102" s="212">
        <f t="shared" si="8"/>
        <v>58.42</v>
      </c>
      <c r="M102" s="212">
        <f t="shared" si="9"/>
        <v>1929.0284000000001</v>
      </c>
    </row>
    <row r="103" spans="1:13" x14ac:dyDescent="0.25">
      <c r="A103">
        <f t="shared" si="10"/>
        <v>100</v>
      </c>
      <c r="B103" s="11">
        <v>33</v>
      </c>
      <c r="C103" s="8" t="s">
        <v>368</v>
      </c>
      <c r="D103" s="1" t="s">
        <v>370</v>
      </c>
      <c r="E103" s="2">
        <v>31</v>
      </c>
      <c r="F103" s="2">
        <v>10</v>
      </c>
      <c r="G103" s="2"/>
      <c r="H103" s="50">
        <v>19.5</v>
      </c>
      <c r="I103" s="50">
        <v>15</v>
      </c>
      <c r="J103" s="198">
        <f t="shared" si="11"/>
        <v>292.5</v>
      </c>
      <c r="K103" s="212">
        <f t="shared" si="7"/>
        <v>49.53</v>
      </c>
      <c r="L103" s="212">
        <f t="shared" si="8"/>
        <v>38.1</v>
      </c>
      <c r="M103" s="212">
        <f t="shared" si="9"/>
        <v>1887.0930000000001</v>
      </c>
    </row>
    <row r="104" spans="1:13" x14ac:dyDescent="0.25">
      <c r="A104">
        <f t="shared" si="10"/>
        <v>101</v>
      </c>
      <c r="B104" s="11">
        <v>109</v>
      </c>
      <c r="C104" s="8" t="s">
        <v>875</v>
      </c>
      <c r="D104" s="1" t="s">
        <v>1106</v>
      </c>
      <c r="E104" s="2">
        <v>35</v>
      </c>
      <c r="F104" s="2">
        <v>14</v>
      </c>
      <c r="G104" s="2"/>
      <c r="H104" s="50">
        <v>13</v>
      </c>
      <c r="I104" s="50">
        <v>21</v>
      </c>
      <c r="J104" s="198">
        <f t="shared" si="11"/>
        <v>273</v>
      </c>
      <c r="K104" s="212">
        <f t="shared" si="7"/>
        <v>33.020000000000003</v>
      </c>
      <c r="L104" s="212">
        <f t="shared" si="8"/>
        <v>53.34</v>
      </c>
      <c r="M104" s="212">
        <f t="shared" si="9"/>
        <v>1761.2868000000003</v>
      </c>
    </row>
    <row r="105" spans="1:13" x14ac:dyDescent="0.25">
      <c r="A105">
        <f t="shared" si="10"/>
        <v>102</v>
      </c>
      <c r="B105" s="11">
        <v>25</v>
      </c>
      <c r="C105" s="8" t="s">
        <v>447</v>
      </c>
      <c r="D105" s="1" t="s">
        <v>448</v>
      </c>
      <c r="E105" s="2">
        <v>19</v>
      </c>
      <c r="F105" s="2">
        <v>19</v>
      </c>
      <c r="G105" s="2"/>
      <c r="H105" s="50">
        <v>15</v>
      </c>
      <c r="I105" s="50">
        <v>18</v>
      </c>
      <c r="J105" s="198">
        <f t="shared" si="11"/>
        <v>270</v>
      </c>
      <c r="K105" s="212">
        <f t="shared" si="7"/>
        <v>38.1</v>
      </c>
      <c r="L105" s="212">
        <f t="shared" si="8"/>
        <v>45.72</v>
      </c>
      <c r="M105" s="212">
        <f t="shared" si="9"/>
        <v>1741.932</v>
      </c>
    </row>
    <row r="106" spans="1:13" x14ac:dyDescent="0.25">
      <c r="A106">
        <f t="shared" si="10"/>
        <v>103</v>
      </c>
      <c r="B106" s="11">
        <v>124</v>
      </c>
      <c r="C106" s="8" t="s">
        <v>800</v>
      </c>
      <c r="D106" s="1" t="s">
        <v>819</v>
      </c>
      <c r="E106" s="2">
        <v>44</v>
      </c>
      <c r="F106" s="2">
        <v>2</v>
      </c>
      <c r="G106" s="2"/>
      <c r="H106" s="50">
        <v>15</v>
      </c>
      <c r="I106" s="50">
        <v>18</v>
      </c>
      <c r="J106" s="198">
        <f t="shared" si="11"/>
        <v>270</v>
      </c>
      <c r="K106" s="212">
        <f t="shared" si="7"/>
        <v>38.1</v>
      </c>
      <c r="L106" s="212">
        <f t="shared" si="8"/>
        <v>45.72</v>
      </c>
      <c r="M106" s="212">
        <f t="shared" si="9"/>
        <v>1741.932</v>
      </c>
    </row>
    <row r="107" spans="1:13" x14ac:dyDescent="0.25">
      <c r="A107">
        <f t="shared" si="10"/>
        <v>104</v>
      </c>
      <c r="B107" s="11">
        <v>125</v>
      </c>
      <c r="C107" s="8" t="s">
        <v>800</v>
      </c>
      <c r="D107" s="1" t="s">
        <v>577</v>
      </c>
      <c r="E107" s="2">
        <v>36</v>
      </c>
      <c r="F107" s="2">
        <v>15</v>
      </c>
      <c r="G107" s="2"/>
      <c r="H107" s="50">
        <v>15</v>
      </c>
      <c r="I107" s="50">
        <v>18</v>
      </c>
      <c r="J107" s="198">
        <f t="shared" si="11"/>
        <v>270</v>
      </c>
      <c r="K107" s="212">
        <f t="shared" si="7"/>
        <v>38.1</v>
      </c>
      <c r="L107" s="212">
        <f t="shared" si="8"/>
        <v>45.72</v>
      </c>
      <c r="M107" s="212">
        <f t="shared" si="9"/>
        <v>1741.932</v>
      </c>
    </row>
    <row r="108" spans="1:13" x14ac:dyDescent="0.25">
      <c r="A108">
        <f t="shared" si="10"/>
        <v>105</v>
      </c>
      <c r="B108" s="11">
        <v>66</v>
      </c>
      <c r="C108" s="8" t="s">
        <v>504</v>
      </c>
      <c r="D108" s="1" t="s">
        <v>505</v>
      </c>
      <c r="E108" s="2">
        <v>1</v>
      </c>
      <c r="F108" s="2">
        <v>11</v>
      </c>
      <c r="G108" s="2">
        <v>6</v>
      </c>
      <c r="H108" s="50">
        <v>11.5</v>
      </c>
      <c r="I108" s="50">
        <v>22</v>
      </c>
      <c r="J108" s="198">
        <f t="shared" si="11"/>
        <v>253</v>
      </c>
      <c r="K108" s="212">
        <f t="shared" si="7"/>
        <v>29.21</v>
      </c>
      <c r="L108" s="212">
        <f t="shared" si="8"/>
        <v>55.88</v>
      </c>
      <c r="M108" s="212">
        <f t="shared" si="9"/>
        <v>1632.2548000000002</v>
      </c>
    </row>
    <row r="109" spans="1:13" x14ac:dyDescent="0.25">
      <c r="A109">
        <f t="shared" si="10"/>
        <v>106</v>
      </c>
      <c r="B109" s="11">
        <v>38</v>
      </c>
      <c r="C109" s="8" t="s">
        <v>773</v>
      </c>
      <c r="D109" s="1" t="s">
        <v>776</v>
      </c>
      <c r="E109" s="2">
        <v>12</v>
      </c>
      <c r="F109" s="2">
        <v>12</v>
      </c>
      <c r="G109" s="2"/>
      <c r="H109" s="50">
        <v>18</v>
      </c>
      <c r="I109" s="50">
        <v>14</v>
      </c>
      <c r="J109" s="198">
        <f t="shared" si="11"/>
        <v>252</v>
      </c>
      <c r="K109" s="212">
        <f t="shared" si="7"/>
        <v>45.72</v>
      </c>
      <c r="L109" s="212">
        <f t="shared" si="8"/>
        <v>35.56</v>
      </c>
      <c r="M109" s="212">
        <f t="shared" si="9"/>
        <v>1625.8032000000001</v>
      </c>
    </row>
    <row r="110" spans="1:13" x14ac:dyDescent="0.25">
      <c r="A110">
        <f t="shared" si="10"/>
        <v>107</v>
      </c>
      <c r="B110" s="11">
        <v>143</v>
      </c>
      <c r="C110" s="8" t="s">
        <v>559</v>
      </c>
      <c r="D110" s="1" t="s">
        <v>578</v>
      </c>
      <c r="E110" s="2">
        <v>21</v>
      </c>
      <c r="F110" s="2"/>
      <c r="G110" s="2"/>
      <c r="H110" s="50">
        <v>18</v>
      </c>
      <c r="I110" s="50">
        <v>14</v>
      </c>
      <c r="J110" s="198">
        <f t="shared" si="11"/>
        <v>252</v>
      </c>
      <c r="K110" s="212">
        <f t="shared" si="7"/>
        <v>45.72</v>
      </c>
      <c r="L110" s="212">
        <f t="shared" si="8"/>
        <v>35.56</v>
      </c>
      <c r="M110" s="212">
        <f t="shared" si="9"/>
        <v>1625.8032000000001</v>
      </c>
    </row>
    <row r="111" spans="1:13" x14ac:dyDescent="0.25">
      <c r="A111">
        <f t="shared" si="10"/>
        <v>108</v>
      </c>
      <c r="B111" s="11">
        <v>112</v>
      </c>
      <c r="C111" s="8" t="s">
        <v>407</v>
      </c>
      <c r="D111" s="1" t="s">
        <v>414</v>
      </c>
      <c r="E111" s="2">
        <v>54</v>
      </c>
      <c r="F111" s="2">
        <v>12</v>
      </c>
      <c r="G111" s="2"/>
      <c r="H111" s="50">
        <v>10.5</v>
      </c>
      <c r="I111" s="50">
        <v>20</v>
      </c>
      <c r="J111" s="198">
        <f t="shared" si="11"/>
        <v>210</v>
      </c>
      <c r="K111" s="212">
        <f t="shared" si="7"/>
        <v>26.67</v>
      </c>
      <c r="L111" s="212">
        <f t="shared" si="8"/>
        <v>50.8</v>
      </c>
      <c r="M111" s="212">
        <f t="shared" si="9"/>
        <v>1354.836</v>
      </c>
    </row>
    <row r="112" spans="1:13" x14ac:dyDescent="0.25">
      <c r="A112">
        <f t="shared" si="10"/>
        <v>109</v>
      </c>
      <c r="B112" s="11">
        <v>39</v>
      </c>
      <c r="C112" s="8" t="s">
        <v>773</v>
      </c>
      <c r="D112" s="1" t="s">
        <v>777</v>
      </c>
      <c r="E112" s="2">
        <v>78</v>
      </c>
      <c r="F112" s="2">
        <v>15</v>
      </c>
      <c r="G112" s="2"/>
      <c r="H112" s="50">
        <v>16</v>
      </c>
      <c r="I112" s="50">
        <v>12</v>
      </c>
      <c r="J112" s="198">
        <f t="shared" si="11"/>
        <v>192</v>
      </c>
      <c r="K112" s="212">
        <f t="shared" si="7"/>
        <v>40.64</v>
      </c>
      <c r="L112" s="212">
        <f t="shared" si="8"/>
        <v>30.48</v>
      </c>
      <c r="M112" s="212">
        <f t="shared" si="9"/>
        <v>1238.7072000000001</v>
      </c>
    </row>
    <row r="113" spans="1:13" x14ac:dyDescent="0.25">
      <c r="A113">
        <f t="shared" si="10"/>
        <v>110</v>
      </c>
      <c r="B113" s="11">
        <v>8</v>
      </c>
      <c r="C113" s="8" t="s">
        <v>436</v>
      </c>
      <c r="D113" s="1" t="s">
        <v>438</v>
      </c>
      <c r="E113" s="2">
        <v>21</v>
      </c>
      <c r="F113" s="2"/>
      <c r="G113" s="2"/>
      <c r="H113" s="50">
        <v>15</v>
      </c>
      <c r="I113" s="50">
        <v>12</v>
      </c>
      <c r="J113" s="198">
        <f t="shared" si="11"/>
        <v>180</v>
      </c>
      <c r="K113" s="212">
        <f t="shared" si="7"/>
        <v>38.1</v>
      </c>
      <c r="L113" s="212">
        <f t="shared" si="8"/>
        <v>30.48</v>
      </c>
      <c r="M113" s="212">
        <f t="shared" si="9"/>
        <v>1161.288</v>
      </c>
    </row>
    <row r="114" spans="1:13" x14ac:dyDescent="0.25">
      <c r="A114">
        <f t="shared" si="10"/>
        <v>111</v>
      </c>
      <c r="B114" s="11">
        <v>144</v>
      </c>
      <c r="C114" s="8" t="s">
        <v>559</v>
      </c>
      <c r="D114" s="1" t="s">
        <v>579</v>
      </c>
      <c r="E114" s="2">
        <v>5</v>
      </c>
      <c r="F114" s="2">
        <v>15</v>
      </c>
      <c r="G114" s="2">
        <v>6</v>
      </c>
      <c r="H114" s="50">
        <v>10</v>
      </c>
      <c r="I114" s="50">
        <v>18</v>
      </c>
      <c r="J114" s="198">
        <f t="shared" si="11"/>
        <v>180</v>
      </c>
      <c r="K114" s="212">
        <f t="shared" si="7"/>
        <v>25.4</v>
      </c>
      <c r="L114" s="212">
        <f t="shared" si="8"/>
        <v>45.72</v>
      </c>
      <c r="M114" s="212">
        <f t="shared" si="9"/>
        <v>1161.288</v>
      </c>
    </row>
    <row r="115" spans="1:13" x14ac:dyDescent="0.25">
      <c r="A115">
        <f t="shared" si="10"/>
        <v>112</v>
      </c>
      <c r="B115" s="11">
        <v>103</v>
      </c>
      <c r="C115" s="8" t="s">
        <v>351</v>
      </c>
      <c r="D115" s="1" t="s">
        <v>352</v>
      </c>
      <c r="E115" s="2">
        <v>44</v>
      </c>
      <c r="F115" s="2">
        <v>2</v>
      </c>
      <c r="G115" s="2"/>
      <c r="H115" s="50">
        <v>11</v>
      </c>
      <c r="I115" s="50">
        <v>16</v>
      </c>
      <c r="J115" s="198">
        <f t="shared" si="11"/>
        <v>176</v>
      </c>
      <c r="K115" s="212">
        <f t="shared" si="7"/>
        <v>27.94</v>
      </c>
      <c r="L115" s="212">
        <f t="shared" si="8"/>
        <v>40.64</v>
      </c>
      <c r="M115" s="212">
        <f t="shared" si="9"/>
        <v>1135.4816000000001</v>
      </c>
    </row>
    <row r="116" spans="1:13" x14ac:dyDescent="0.25">
      <c r="A116">
        <f t="shared" si="10"/>
        <v>113</v>
      </c>
      <c r="B116" s="11">
        <v>6</v>
      </c>
      <c r="C116" s="8" t="s">
        <v>400</v>
      </c>
      <c r="D116" s="1" t="s">
        <v>401</v>
      </c>
      <c r="E116" s="2">
        <v>2</v>
      </c>
      <c r="F116" s="2">
        <v>2</v>
      </c>
      <c r="G116" s="2"/>
      <c r="H116" s="50">
        <v>10.5</v>
      </c>
      <c r="I116" s="50">
        <v>16</v>
      </c>
      <c r="J116" s="198">
        <f t="shared" si="11"/>
        <v>168</v>
      </c>
      <c r="K116" s="212">
        <f t="shared" si="7"/>
        <v>26.67</v>
      </c>
      <c r="L116" s="212">
        <f t="shared" si="8"/>
        <v>40.64</v>
      </c>
      <c r="M116" s="212">
        <f t="shared" si="9"/>
        <v>1083.8688000000002</v>
      </c>
    </row>
    <row r="117" spans="1:13" x14ac:dyDescent="0.25">
      <c r="A117">
        <f t="shared" si="10"/>
        <v>114</v>
      </c>
      <c r="B117" s="11">
        <v>3</v>
      </c>
      <c r="C117" s="8" t="s">
        <v>148</v>
      </c>
      <c r="D117" s="1" t="s">
        <v>149</v>
      </c>
      <c r="E117" s="2">
        <v>32</v>
      </c>
      <c r="F117" s="2">
        <v>11</v>
      </c>
      <c r="G117" s="2"/>
      <c r="H117" s="50">
        <v>15</v>
      </c>
      <c r="I117" s="50">
        <v>11</v>
      </c>
      <c r="J117" s="198">
        <f t="shared" si="11"/>
        <v>165</v>
      </c>
      <c r="K117" s="212">
        <f t="shared" si="7"/>
        <v>38.1</v>
      </c>
      <c r="L117" s="212">
        <f t="shared" si="8"/>
        <v>27.94</v>
      </c>
      <c r="M117" s="212">
        <f t="shared" si="9"/>
        <v>1064.5140000000001</v>
      </c>
    </row>
    <row r="118" spans="1:13" x14ac:dyDescent="0.25">
      <c r="A118">
        <f t="shared" si="10"/>
        <v>115</v>
      </c>
      <c r="B118" s="11">
        <v>35</v>
      </c>
      <c r="C118" s="8" t="s">
        <v>368</v>
      </c>
      <c r="D118" s="1" t="s">
        <v>371</v>
      </c>
      <c r="E118" s="2">
        <v>34</v>
      </c>
      <c r="F118" s="2">
        <v>13</v>
      </c>
      <c r="G118" s="2"/>
      <c r="H118" s="50">
        <v>10</v>
      </c>
      <c r="I118" s="50">
        <v>16</v>
      </c>
      <c r="J118" s="198">
        <f t="shared" si="11"/>
        <v>160</v>
      </c>
      <c r="K118" s="212">
        <f t="shared" si="7"/>
        <v>25.4</v>
      </c>
      <c r="L118" s="212">
        <f t="shared" si="8"/>
        <v>40.64</v>
      </c>
      <c r="M118" s="212">
        <f t="shared" si="9"/>
        <v>1032.2559999999999</v>
      </c>
    </row>
    <row r="119" spans="1:13" x14ac:dyDescent="0.25">
      <c r="A119">
        <f t="shared" si="10"/>
        <v>116</v>
      </c>
      <c r="B119" s="11">
        <v>141</v>
      </c>
      <c r="C119" s="8" t="s">
        <v>559</v>
      </c>
      <c r="D119" s="6" t="s">
        <v>576</v>
      </c>
      <c r="E119" s="2">
        <v>58</v>
      </c>
      <c r="F119" s="2">
        <v>16</v>
      </c>
      <c r="G119" s="2"/>
      <c r="H119" s="50">
        <v>14</v>
      </c>
      <c r="I119" s="50">
        <v>10</v>
      </c>
      <c r="J119" s="198">
        <f t="shared" si="11"/>
        <v>140</v>
      </c>
      <c r="K119" s="212">
        <f t="shared" si="7"/>
        <v>35.56</v>
      </c>
      <c r="L119" s="212">
        <f t="shared" si="8"/>
        <v>25.4</v>
      </c>
      <c r="M119" s="212">
        <f t="shared" si="9"/>
        <v>903.22400000000005</v>
      </c>
    </row>
    <row r="120" spans="1:13" x14ac:dyDescent="0.25">
      <c r="A120">
        <f t="shared" si="10"/>
        <v>117</v>
      </c>
      <c r="B120" s="11">
        <v>142</v>
      </c>
      <c r="C120" s="8" t="s">
        <v>559</v>
      </c>
      <c r="D120" s="1" t="s">
        <v>577</v>
      </c>
      <c r="E120" s="2">
        <v>42</v>
      </c>
      <c r="F120" s="2"/>
      <c r="G120" s="2"/>
      <c r="H120" s="50">
        <v>14</v>
      </c>
      <c r="I120" s="50">
        <v>10</v>
      </c>
      <c r="J120" s="198">
        <f t="shared" si="11"/>
        <v>140</v>
      </c>
      <c r="K120" s="212">
        <f t="shared" si="7"/>
        <v>35.56</v>
      </c>
      <c r="L120" s="212">
        <f t="shared" si="8"/>
        <v>25.4</v>
      </c>
      <c r="M120" s="212">
        <f t="shared" si="9"/>
        <v>903.22400000000005</v>
      </c>
    </row>
    <row r="121" spans="1:13" x14ac:dyDescent="0.25">
      <c r="A121">
        <f t="shared" si="10"/>
        <v>118</v>
      </c>
      <c r="B121" s="11">
        <v>37</v>
      </c>
      <c r="C121" s="8" t="s">
        <v>773</v>
      </c>
      <c r="D121" s="1" t="s">
        <v>774</v>
      </c>
      <c r="E121" s="2">
        <v>44</v>
      </c>
      <c r="F121" s="2">
        <v>2</v>
      </c>
      <c r="G121" s="2"/>
      <c r="H121" s="50">
        <v>13.5</v>
      </c>
      <c r="I121" s="50">
        <v>10</v>
      </c>
      <c r="J121" s="198">
        <f t="shared" si="11"/>
        <v>135</v>
      </c>
      <c r="K121" s="212">
        <f t="shared" si="7"/>
        <v>34.29</v>
      </c>
      <c r="L121" s="212">
        <f t="shared" si="8"/>
        <v>25.4</v>
      </c>
      <c r="M121" s="212">
        <f t="shared" si="9"/>
        <v>870.96599999999989</v>
      </c>
    </row>
    <row r="122" spans="1:13" x14ac:dyDescent="0.25">
      <c r="A122">
        <f t="shared" si="10"/>
        <v>119</v>
      </c>
      <c r="B122" s="11">
        <v>83</v>
      </c>
      <c r="C122" s="8" t="s">
        <v>377</v>
      </c>
      <c r="D122" s="1" t="s">
        <v>380</v>
      </c>
      <c r="E122" s="2"/>
      <c r="F122" s="2"/>
      <c r="G122" s="2"/>
      <c r="H122" s="50">
        <v>9</v>
      </c>
      <c r="I122" s="50">
        <v>15</v>
      </c>
      <c r="J122" s="198">
        <f t="shared" si="11"/>
        <v>135</v>
      </c>
      <c r="K122" s="212">
        <f t="shared" si="7"/>
        <v>22.86</v>
      </c>
      <c r="L122" s="212">
        <f t="shared" si="8"/>
        <v>38.1</v>
      </c>
      <c r="M122" s="212">
        <f t="shared" si="9"/>
        <v>870.96600000000001</v>
      </c>
    </row>
    <row r="123" spans="1:13" x14ac:dyDescent="0.25">
      <c r="A123">
        <f t="shared" si="10"/>
        <v>120</v>
      </c>
      <c r="B123" s="11">
        <v>81</v>
      </c>
      <c r="C123" s="8" t="s">
        <v>377</v>
      </c>
      <c r="D123" s="1" t="s">
        <v>378</v>
      </c>
      <c r="E123" s="2">
        <v>21</v>
      </c>
      <c r="F123" s="2"/>
      <c r="G123" s="2"/>
      <c r="H123" s="50">
        <v>9</v>
      </c>
      <c r="I123" s="50">
        <v>14</v>
      </c>
      <c r="J123" s="198">
        <f t="shared" si="11"/>
        <v>126</v>
      </c>
      <c r="K123" s="212">
        <f t="shared" si="7"/>
        <v>22.86</v>
      </c>
      <c r="L123" s="212">
        <f t="shared" si="8"/>
        <v>35.56</v>
      </c>
      <c r="M123" s="212">
        <f t="shared" si="9"/>
        <v>812.90160000000003</v>
      </c>
    </row>
    <row r="124" spans="1:13" x14ac:dyDescent="0.25">
      <c r="A124">
        <f t="shared" si="10"/>
        <v>121</v>
      </c>
      <c r="B124" s="11">
        <v>93</v>
      </c>
      <c r="C124" s="8" t="s">
        <v>179</v>
      </c>
      <c r="D124" s="1" t="s">
        <v>191</v>
      </c>
      <c r="E124" s="2">
        <v>6</v>
      </c>
      <c r="F124" s="2">
        <v>6</v>
      </c>
      <c r="G124" s="2"/>
      <c r="H124" s="50">
        <v>14</v>
      </c>
      <c r="I124" s="50">
        <v>9</v>
      </c>
      <c r="J124" s="198">
        <f t="shared" si="11"/>
        <v>126</v>
      </c>
      <c r="K124" s="212">
        <f t="shared" si="7"/>
        <v>35.56</v>
      </c>
      <c r="L124" s="212">
        <f t="shared" si="8"/>
        <v>22.86</v>
      </c>
      <c r="M124" s="212">
        <f t="shared" si="9"/>
        <v>812.90160000000003</v>
      </c>
    </row>
    <row r="125" spans="1:13" x14ac:dyDescent="0.25">
      <c r="A125">
        <f t="shared" si="10"/>
        <v>122</v>
      </c>
      <c r="B125" s="11">
        <v>79</v>
      </c>
      <c r="C125" s="8" t="s">
        <v>1014</v>
      </c>
      <c r="D125" s="1" t="s">
        <v>665</v>
      </c>
      <c r="E125" s="2">
        <v>17</v>
      </c>
      <c r="F125" s="2">
        <v>17</v>
      </c>
      <c r="G125" s="2"/>
      <c r="H125" s="50">
        <v>9</v>
      </c>
      <c r="I125" s="50">
        <v>13.5</v>
      </c>
      <c r="J125" s="198">
        <f t="shared" si="11"/>
        <v>121.5</v>
      </c>
      <c r="K125" s="212">
        <f t="shared" si="7"/>
        <v>22.86</v>
      </c>
      <c r="L125" s="212">
        <f t="shared" si="8"/>
        <v>34.29</v>
      </c>
      <c r="M125" s="212">
        <f t="shared" si="9"/>
        <v>783.86939999999993</v>
      </c>
    </row>
    <row r="126" spans="1:13" x14ac:dyDescent="0.25">
      <c r="A126">
        <f t="shared" si="10"/>
        <v>123</v>
      </c>
      <c r="B126" s="11">
        <v>34</v>
      </c>
      <c r="C126" s="8" t="s">
        <v>368</v>
      </c>
      <c r="D126" s="1" t="s">
        <v>172</v>
      </c>
      <c r="E126" s="2">
        <v>37</v>
      </c>
      <c r="F126" s="2">
        <v>16</v>
      </c>
      <c r="G126" s="2"/>
      <c r="H126" s="50">
        <v>9</v>
      </c>
      <c r="I126" s="50">
        <v>13</v>
      </c>
      <c r="J126" s="198">
        <f t="shared" si="11"/>
        <v>117</v>
      </c>
      <c r="K126" s="212">
        <f t="shared" si="7"/>
        <v>22.86</v>
      </c>
      <c r="L126" s="212">
        <f t="shared" si="8"/>
        <v>33.020000000000003</v>
      </c>
      <c r="M126" s="212">
        <f t="shared" si="9"/>
        <v>754.83720000000005</v>
      </c>
    </row>
    <row r="127" spans="1:13" x14ac:dyDescent="0.25">
      <c r="A127">
        <f t="shared" si="10"/>
        <v>124</v>
      </c>
      <c r="B127" s="11">
        <v>1</v>
      </c>
      <c r="C127" s="8" t="s">
        <v>130</v>
      </c>
      <c r="D127" s="1" t="s">
        <v>131</v>
      </c>
      <c r="E127" s="2">
        <v>2</v>
      </c>
      <c r="F127" s="2">
        <v>2</v>
      </c>
      <c r="G127" s="2"/>
      <c r="H127" s="50">
        <v>12</v>
      </c>
      <c r="I127" s="50">
        <v>9.5</v>
      </c>
      <c r="J127" s="198">
        <f t="shared" si="11"/>
        <v>114</v>
      </c>
      <c r="K127" s="212">
        <f t="shared" si="7"/>
        <v>30.48</v>
      </c>
      <c r="L127" s="212">
        <f t="shared" si="8"/>
        <v>24.13</v>
      </c>
      <c r="M127" s="212">
        <f t="shared" si="9"/>
        <v>735.48239999999998</v>
      </c>
    </row>
    <row r="128" spans="1:13" x14ac:dyDescent="0.25">
      <c r="A128">
        <f t="shared" si="10"/>
        <v>125</v>
      </c>
      <c r="B128" s="11">
        <v>90</v>
      </c>
      <c r="C128" s="8" t="s">
        <v>179</v>
      </c>
      <c r="D128" s="1" t="s">
        <v>188</v>
      </c>
      <c r="E128" s="2">
        <v>4</v>
      </c>
      <c r="F128" s="2">
        <v>14</v>
      </c>
      <c r="G128" s="2">
        <v>6</v>
      </c>
      <c r="H128" s="50">
        <v>8</v>
      </c>
      <c r="I128" s="50">
        <v>14</v>
      </c>
      <c r="J128" s="198">
        <f t="shared" si="11"/>
        <v>112</v>
      </c>
      <c r="K128" s="212">
        <f t="shared" si="7"/>
        <v>20.32</v>
      </c>
      <c r="L128" s="212">
        <f t="shared" si="8"/>
        <v>35.56</v>
      </c>
      <c r="M128" s="212">
        <f t="shared" si="9"/>
        <v>722.57920000000001</v>
      </c>
    </row>
    <row r="129" spans="1:13" x14ac:dyDescent="0.25">
      <c r="A129">
        <f t="shared" si="10"/>
        <v>126</v>
      </c>
      <c r="B129" s="11">
        <v>52</v>
      </c>
      <c r="C129" s="8" t="s">
        <v>219</v>
      </c>
      <c r="D129" s="1" t="s">
        <v>220</v>
      </c>
      <c r="E129" s="2">
        <v>2</v>
      </c>
      <c r="F129" s="2">
        <v>12</v>
      </c>
      <c r="G129" s="2">
        <v>6</v>
      </c>
      <c r="H129" s="50">
        <v>9</v>
      </c>
      <c r="I129" s="50">
        <v>12</v>
      </c>
      <c r="J129" s="198">
        <f t="shared" si="11"/>
        <v>108</v>
      </c>
      <c r="K129" s="212">
        <f t="shared" si="7"/>
        <v>22.86</v>
      </c>
      <c r="L129" s="212">
        <f t="shared" si="8"/>
        <v>30.48</v>
      </c>
      <c r="M129" s="212">
        <f t="shared" si="9"/>
        <v>696.77279999999996</v>
      </c>
    </row>
    <row r="130" spans="1:13" x14ac:dyDescent="0.25">
      <c r="A130">
        <f t="shared" si="10"/>
        <v>127</v>
      </c>
      <c r="B130" s="11">
        <v>86</v>
      </c>
      <c r="C130" s="8" t="s">
        <v>179</v>
      </c>
      <c r="D130" s="1" t="s">
        <v>184</v>
      </c>
      <c r="E130" s="2">
        <v>2</v>
      </c>
      <c r="F130" s="2">
        <v>2</v>
      </c>
      <c r="G130" s="2"/>
      <c r="H130" s="50">
        <v>14</v>
      </c>
      <c r="I130" s="50">
        <v>7.5</v>
      </c>
      <c r="J130" s="198">
        <f t="shared" si="11"/>
        <v>105</v>
      </c>
      <c r="K130" s="212">
        <f t="shared" si="7"/>
        <v>35.56</v>
      </c>
      <c r="L130" s="212">
        <f t="shared" si="8"/>
        <v>19.05</v>
      </c>
      <c r="M130" s="212">
        <f t="shared" si="9"/>
        <v>677.41800000000012</v>
      </c>
    </row>
    <row r="131" spans="1:13" x14ac:dyDescent="0.25">
      <c r="A131">
        <f t="shared" si="10"/>
        <v>128</v>
      </c>
      <c r="B131" s="11">
        <v>74</v>
      </c>
      <c r="C131" s="8" t="s">
        <v>794</v>
      </c>
      <c r="D131" s="1" t="s">
        <v>795</v>
      </c>
      <c r="E131" s="2">
        <v>105</v>
      </c>
      <c r="F131" s="2"/>
      <c r="G131" s="2"/>
      <c r="H131" s="50">
        <v>9</v>
      </c>
      <c r="I131" s="50">
        <v>11.5</v>
      </c>
      <c r="J131" s="198">
        <f t="shared" si="11"/>
        <v>103.5</v>
      </c>
      <c r="K131" s="212">
        <f t="shared" si="7"/>
        <v>22.86</v>
      </c>
      <c r="L131" s="212">
        <f t="shared" si="8"/>
        <v>29.21</v>
      </c>
      <c r="M131" s="212">
        <f t="shared" si="9"/>
        <v>667.74059999999997</v>
      </c>
    </row>
    <row r="132" spans="1:13" x14ac:dyDescent="0.25">
      <c r="A132">
        <f t="shared" si="10"/>
        <v>129</v>
      </c>
      <c r="B132" s="11">
        <v>75</v>
      </c>
      <c r="C132" s="8" t="s">
        <v>794</v>
      </c>
      <c r="D132" s="1" t="s">
        <v>797</v>
      </c>
      <c r="E132" s="2"/>
      <c r="F132" s="2"/>
      <c r="G132" s="2"/>
      <c r="H132" s="50">
        <v>9</v>
      </c>
      <c r="I132" s="50">
        <v>11.5</v>
      </c>
      <c r="J132" s="198">
        <f t="shared" ref="J132:J148" si="12">H132*I132</f>
        <v>103.5</v>
      </c>
      <c r="K132" s="212">
        <f t="shared" si="7"/>
        <v>22.86</v>
      </c>
      <c r="L132" s="212">
        <f t="shared" si="8"/>
        <v>29.21</v>
      </c>
      <c r="M132" s="212">
        <f t="shared" si="9"/>
        <v>667.74059999999997</v>
      </c>
    </row>
    <row r="133" spans="1:13" x14ac:dyDescent="0.25">
      <c r="A133">
        <f t="shared" si="10"/>
        <v>130</v>
      </c>
      <c r="B133" s="11">
        <v>89</v>
      </c>
      <c r="C133" s="8" t="s">
        <v>179</v>
      </c>
      <c r="D133" s="1" t="s">
        <v>187</v>
      </c>
      <c r="E133" s="2">
        <v>2</v>
      </c>
      <c r="F133" s="2">
        <v>2</v>
      </c>
      <c r="G133" s="2"/>
      <c r="H133" s="50">
        <v>12</v>
      </c>
      <c r="I133" s="50">
        <v>8</v>
      </c>
      <c r="J133" s="198">
        <f t="shared" si="12"/>
        <v>96</v>
      </c>
      <c r="K133" s="212">
        <f t="shared" ref="K133:K152" si="13">H133*2.54</f>
        <v>30.48</v>
      </c>
      <c r="L133" s="212">
        <f t="shared" ref="L133:L152" si="14">I133*2.54</f>
        <v>20.32</v>
      </c>
      <c r="M133" s="212">
        <f t="shared" ref="M133:M151" si="15">K133*L133</f>
        <v>619.35360000000003</v>
      </c>
    </row>
    <row r="134" spans="1:13" x14ac:dyDescent="0.25">
      <c r="A134">
        <f t="shared" ref="A134:A148" si="16">A133+1</f>
        <v>131</v>
      </c>
      <c r="B134" s="11">
        <v>88</v>
      </c>
      <c r="C134" s="8" t="s">
        <v>179</v>
      </c>
      <c r="D134" s="1" t="s">
        <v>186</v>
      </c>
      <c r="E134" s="2">
        <v>1</v>
      </c>
      <c r="F134" s="2">
        <v>11</v>
      </c>
      <c r="G134" s="2">
        <v>6</v>
      </c>
      <c r="H134" s="50">
        <v>7</v>
      </c>
      <c r="I134" s="50">
        <v>13</v>
      </c>
      <c r="J134" s="198">
        <f t="shared" si="12"/>
        <v>91</v>
      </c>
      <c r="K134" s="212">
        <f t="shared" si="13"/>
        <v>17.78</v>
      </c>
      <c r="L134" s="212">
        <f t="shared" si="14"/>
        <v>33.020000000000003</v>
      </c>
      <c r="M134" s="212">
        <f t="shared" si="15"/>
        <v>587.0956000000001</v>
      </c>
    </row>
    <row r="135" spans="1:13" x14ac:dyDescent="0.25">
      <c r="A135">
        <f t="shared" si="16"/>
        <v>132</v>
      </c>
      <c r="B135" s="11">
        <v>16</v>
      </c>
      <c r="C135" s="8" t="s">
        <v>965</v>
      </c>
      <c r="D135" s="1" t="s">
        <v>966</v>
      </c>
      <c r="E135" s="2">
        <v>3</v>
      </c>
      <c r="F135" s="2">
        <v>3</v>
      </c>
      <c r="G135" s="2"/>
      <c r="H135" s="50">
        <v>10.5</v>
      </c>
      <c r="I135" s="50">
        <v>8.5</v>
      </c>
      <c r="J135" s="198">
        <f t="shared" si="12"/>
        <v>89.25</v>
      </c>
      <c r="K135" s="212">
        <f t="shared" si="13"/>
        <v>26.67</v>
      </c>
      <c r="L135" s="212">
        <f t="shared" si="14"/>
        <v>21.59</v>
      </c>
      <c r="M135" s="212">
        <f t="shared" si="15"/>
        <v>575.80529999999999</v>
      </c>
    </row>
    <row r="136" spans="1:13" x14ac:dyDescent="0.25">
      <c r="A136">
        <f t="shared" si="16"/>
        <v>133</v>
      </c>
      <c r="B136" s="11">
        <v>17</v>
      </c>
      <c r="C136" s="8" t="s">
        <v>981</v>
      </c>
      <c r="D136" s="1" t="s">
        <v>982</v>
      </c>
      <c r="E136" s="2">
        <v>5</v>
      </c>
      <c r="F136" s="2">
        <v>5</v>
      </c>
      <c r="G136" s="2"/>
      <c r="H136" s="50">
        <v>7.5</v>
      </c>
      <c r="I136" s="50">
        <v>11</v>
      </c>
      <c r="J136" s="198">
        <f t="shared" si="12"/>
        <v>82.5</v>
      </c>
      <c r="K136" s="212">
        <f t="shared" si="13"/>
        <v>19.05</v>
      </c>
      <c r="L136" s="212">
        <f t="shared" si="14"/>
        <v>27.94</v>
      </c>
      <c r="M136" s="212">
        <f t="shared" si="15"/>
        <v>532.25700000000006</v>
      </c>
    </row>
    <row r="137" spans="1:13" x14ac:dyDescent="0.25">
      <c r="A137">
        <f t="shared" si="16"/>
        <v>134</v>
      </c>
      <c r="B137" s="11">
        <v>32</v>
      </c>
      <c r="C137" s="8" t="s">
        <v>368</v>
      </c>
      <c r="D137" s="1" t="s">
        <v>369</v>
      </c>
      <c r="E137" s="2">
        <v>34</v>
      </c>
      <c r="F137" s="2">
        <v>13</v>
      </c>
      <c r="G137" s="2"/>
      <c r="H137" s="50">
        <v>8</v>
      </c>
      <c r="I137" s="50">
        <v>10</v>
      </c>
      <c r="J137" s="198">
        <f t="shared" si="12"/>
        <v>80</v>
      </c>
      <c r="K137" s="212">
        <f t="shared" si="13"/>
        <v>20.32</v>
      </c>
      <c r="L137" s="212">
        <f t="shared" si="14"/>
        <v>25.4</v>
      </c>
      <c r="M137" s="212">
        <f t="shared" si="15"/>
        <v>516.12799999999993</v>
      </c>
    </row>
    <row r="138" spans="1:13" x14ac:dyDescent="0.25">
      <c r="A138">
        <f t="shared" si="16"/>
        <v>135</v>
      </c>
      <c r="B138" s="11">
        <v>78</v>
      </c>
      <c r="C138" s="8" t="s">
        <v>877</v>
      </c>
      <c r="D138" s="1" t="s">
        <v>878</v>
      </c>
      <c r="E138" s="2">
        <v>21</v>
      </c>
      <c r="F138" s="2"/>
      <c r="G138" s="2"/>
      <c r="H138" s="50">
        <v>10</v>
      </c>
      <c r="I138" s="50">
        <v>8</v>
      </c>
      <c r="J138" s="198">
        <f t="shared" si="12"/>
        <v>80</v>
      </c>
      <c r="K138" s="212">
        <f t="shared" si="13"/>
        <v>25.4</v>
      </c>
      <c r="L138" s="212">
        <f t="shared" si="14"/>
        <v>20.32</v>
      </c>
      <c r="M138" s="212">
        <f t="shared" si="15"/>
        <v>516.12799999999993</v>
      </c>
    </row>
    <row r="139" spans="1:13" x14ac:dyDescent="0.25">
      <c r="A139">
        <f t="shared" si="16"/>
        <v>136</v>
      </c>
      <c r="B139" s="11">
        <v>92</v>
      </c>
      <c r="C139" s="8" t="s">
        <v>179</v>
      </c>
      <c r="D139" s="1" t="s">
        <v>190</v>
      </c>
      <c r="E139" s="2">
        <v>5</v>
      </c>
      <c r="F139" s="2">
        <v>15</v>
      </c>
      <c r="G139" s="2">
        <v>6</v>
      </c>
      <c r="H139" s="50">
        <v>10</v>
      </c>
      <c r="I139" s="50">
        <v>8</v>
      </c>
      <c r="J139" s="198">
        <f t="shared" si="12"/>
        <v>80</v>
      </c>
      <c r="K139" s="212">
        <f t="shared" si="13"/>
        <v>25.4</v>
      </c>
      <c r="L139" s="212">
        <f t="shared" si="14"/>
        <v>20.32</v>
      </c>
      <c r="M139" s="212">
        <f t="shared" si="15"/>
        <v>516.12799999999993</v>
      </c>
    </row>
    <row r="140" spans="1:13" x14ac:dyDescent="0.25">
      <c r="A140">
        <f t="shared" si="16"/>
        <v>137</v>
      </c>
      <c r="B140" s="11">
        <v>7</v>
      </c>
      <c r="C140" s="8" t="s">
        <v>436</v>
      </c>
      <c r="D140" s="1" t="s">
        <v>437</v>
      </c>
      <c r="E140" s="2">
        <v>17</v>
      </c>
      <c r="F140" s="2">
        <v>17</v>
      </c>
      <c r="G140" s="2"/>
      <c r="H140" s="50">
        <v>10</v>
      </c>
      <c r="I140" s="50">
        <v>7.5</v>
      </c>
      <c r="J140" s="198">
        <f t="shared" si="12"/>
        <v>75</v>
      </c>
      <c r="K140" s="212">
        <f t="shared" si="13"/>
        <v>25.4</v>
      </c>
      <c r="L140" s="212">
        <f t="shared" si="14"/>
        <v>19.05</v>
      </c>
      <c r="M140" s="212">
        <f t="shared" si="15"/>
        <v>483.87</v>
      </c>
    </row>
    <row r="141" spans="1:13" x14ac:dyDescent="0.25">
      <c r="A141">
        <f t="shared" si="16"/>
        <v>138</v>
      </c>
      <c r="B141" s="11">
        <v>26</v>
      </c>
      <c r="C141" s="8" t="s">
        <v>422</v>
      </c>
      <c r="D141" s="1" t="s">
        <v>1136</v>
      </c>
      <c r="E141" s="2">
        <v>43</v>
      </c>
      <c r="F141" s="2">
        <v>1</v>
      </c>
      <c r="G141" s="2"/>
      <c r="H141" s="50">
        <v>7.5</v>
      </c>
      <c r="I141" s="50">
        <v>10</v>
      </c>
      <c r="J141" s="198">
        <f t="shared" si="12"/>
        <v>75</v>
      </c>
      <c r="K141" s="212">
        <f t="shared" si="13"/>
        <v>19.05</v>
      </c>
      <c r="L141" s="212">
        <f t="shared" si="14"/>
        <v>25.4</v>
      </c>
      <c r="M141" s="212">
        <f t="shared" si="15"/>
        <v>483.87</v>
      </c>
    </row>
    <row r="142" spans="1:13" x14ac:dyDescent="0.25">
      <c r="A142">
        <f t="shared" si="16"/>
        <v>139</v>
      </c>
      <c r="B142" s="11">
        <v>36</v>
      </c>
      <c r="C142" s="8" t="s">
        <v>368</v>
      </c>
      <c r="D142" s="1" t="s">
        <v>372</v>
      </c>
      <c r="E142" s="2">
        <v>10</v>
      </c>
      <c r="F142" s="2">
        <v>10</v>
      </c>
      <c r="G142" s="2"/>
      <c r="H142" s="50">
        <v>7.5</v>
      </c>
      <c r="I142" s="50">
        <v>10</v>
      </c>
      <c r="J142" s="198">
        <f t="shared" si="12"/>
        <v>75</v>
      </c>
      <c r="K142" s="212">
        <f t="shared" si="13"/>
        <v>19.05</v>
      </c>
      <c r="L142" s="212">
        <f t="shared" si="14"/>
        <v>25.4</v>
      </c>
      <c r="M142" s="212">
        <f t="shared" si="15"/>
        <v>483.87</v>
      </c>
    </row>
    <row r="143" spans="1:13" x14ac:dyDescent="0.25">
      <c r="A143">
        <f t="shared" si="16"/>
        <v>140</v>
      </c>
      <c r="B143" s="11">
        <v>91</v>
      </c>
      <c r="C143" s="8" t="s">
        <v>179</v>
      </c>
      <c r="D143" s="1" t="s">
        <v>189</v>
      </c>
      <c r="E143" s="2">
        <v>4</v>
      </c>
      <c r="F143" s="2">
        <v>14</v>
      </c>
      <c r="G143" s="2">
        <v>6</v>
      </c>
      <c r="H143" s="50">
        <v>7</v>
      </c>
      <c r="I143" s="50">
        <v>10</v>
      </c>
      <c r="J143" s="198">
        <f t="shared" si="12"/>
        <v>70</v>
      </c>
      <c r="K143" s="212">
        <f t="shared" si="13"/>
        <v>17.78</v>
      </c>
      <c r="L143" s="212">
        <f t="shared" si="14"/>
        <v>25.4</v>
      </c>
      <c r="M143" s="212">
        <f t="shared" si="15"/>
        <v>451.61200000000002</v>
      </c>
    </row>
    <row r="144" spans="1:13" x14ac:dyDescent="0.25">
      <c r="A144">
        <f t="shared" si="16"/>
        <v>141</v>
      </c>
      <c r="B144" s="11">
        <v>4</v>
      </c>
      <c r="C144" s="8" t="s">
        <v>221</v>
      </c>
      <c r="D144" s="1" t="s">
        <v>222</v>
      </c>
      <c r="E144" s="2">
        <v>3</v>
      </c>
      <c r="F144" s="2">
        <v>13</v>
      </c>
      <c r="G144" s="2">
        <v>6</v>
      </c>
      <c r="H144" s="50">
        <v>10</v>
      </c>
      <c r="I144" s="50">
        <v>6.5</v>
      </c>
      <c r="J144" s="198">
        <f t="shared" si="12"/>
        <v>65</v>
      </c>
      <c r="K144" s="212">
        <f t="shared" si="13"/>
        <v>25.4</v>
      </c>
      <c r="L144" s="212">
        <f t="shared" si="14"/>
        <v>16.510000000000002</v>
      </c>
      <c r="M144" s="212">
        <f t="shared" si="15"/>
        <v>419.35400000000004</v>
      </c>
    </row>
    <row r="145" spans="1:13" x14ac:dyDescent="0.25">
      <c r="A145">
        <f t="shared" si="16"/>
        <v>142</v>
      </c>
      <c r="B145" s="11">
        <v>82</v>
      </c>
      <c r="C145" s="8" t="s">
        <v>377</v>
      </c>
      <c r="D145" s="1" t="s">
        <v>1120</v>
      </c>
      <c r="E145" s="2"/>
      <c r="F145" s="2"/>
      <c r="G145" s="2"/>
      <c r="H145" s="50">
        <v>6.5</v>
      </c>
      <c r="I145" s="50">
        <v>10</v>
      </c>
      <c r="J145" s="198">
        <f t="shared" si="12"/>
        <v>65</v>
      </c>
      <c r="K145" s="212">
        <f t="shared" si="13"/>
        <v>16.510000000000002</v>
      </c>
      <c r="L145" s="212">
        <f t="shared" si="14"/>
        <v>25.4</v>
      </c>
      <c r="M145" s="212">
        <f t="shared" si="15"/>
        <v>419.35400000000004</v>
      </c>
    </row>
    <row r="146" spans="1:13" x14ac:dyDescent="0.25">
      <c r="A146">
        <f t="shared" si="16"/>
        <v>143</v>
      </c>
      <c r="B146" s="11">
        <v>145</v>
      </c>
      <c r="C146" s="8" t="s">
        <v>559</v>
      </c>
      <c r="D146" s="1" t="s">
        <v>580</v>
      </c>
      <c r="E146" s="2">
        <v>2</v>
      </c>
      <c r="F146" s="2">
        <v>12</v>
      </c>
      <c r="G146" s="2">
        <v>6</v>
      </c>
      <c r="H146" s="50">
        <v>5</v>
      </c>
      <c r="I146" s="50">
        <v>13</v>
      </c>
      <c r="J146" s="198">
        <f t="shared" si="12"/>
        <v>65</v>
      </c>
      <c r="K146" s="212">
        <f t="shared" si="13"/>
        <v>12.7</v>
      </c>
      <c r="L146" s="212">
        <f t="shared" si="14"/>
        <v>33.020000000000003</v>
      </c>
      <c r="M146" s="212">
        <f t="shared" si="15"/>
        <v>419.35400000000004</v>
      </c>
    </row>
    <row r="147" spans="1:13" x14ac:dyDescent="0.25">
      <c r="A147">
        <f t="shared" si="16"/>
        <v>144</v>
      </c>
      <c r="B147" s="11">
        <v>14</v>
      </c>
      <c r="C147" s="8" t="s">
        <v>952</v>
      </c>
      <c r="D147" s="1" t="s">
        <v>954</v>
      </c>
      <c r="E147" s="2">
        <v>7</v>
      </c>
      <c r="F147" s="2">
        <v>7</v>
      </c>
      <c r="G147" s="2"/>
      <c r="H147" s="50">
        <v>4</v>
      </c>
      <c r="I147" s="50">
        <v>5.5</v>
      </c>
      <c r="J147" s="198">
        <f t="shared" si="12"/>
        <v>22</v>
      </c>
      <c r="K147" s="212">
        <f t="shared" si="13"/>
        <v>10.16</v>
      </c>
      <c r="L147" s="212">
        <f t="shared" si="14"/>
        <v>13.97</v>
      </c>
      <c r="M147" s="212">
        <f t="shared" si="15"/>
        <v>141.93520000000001</v>
      </c>
    </row>
    <row r="148" spans="1:13" ht="15.75" thickBot="1" x14ac:dyDescent="0.3">
      <c r="A148">
        <f t="shared" si="16"/>
        <v>145</v>
      </c>
      <c r="B148" s="11">
        <v>13</v>
      </c>
      <c r="C148" s="8" t="s">
        <v>952</v>
      </c>
      <c r="D148" s="1" t="s">
        <v>953</v>
      </c>
      <c r="E148" s="2">
        <v>17</v>
      </c>
      <c r="F148" s="2">
        <v>17</v>
      </c>
      <c r="G148" s="2"/>
      <c r="H148" s="50">
        <v>3</v>
      </c>
      <c r="I148" s="50">
        <v>5.5</v>
      </c>
      <c r="J148" s="198">
        <f t="shared" si="12"/>
        <v>16.5</v>
      </c>
      <c r="K148" s="212">
        <f t="shared" si="13"/>
        <v>7.62</v>
      </c>
      <c r="L148" s="212">
        <f t="shared" si="14"/>
        <v>13.97</v>
      </c>
      <c r="M148" s="212">
        <f t="shared" si="15"/>
        <v>106.45140000000001</v>
      </c>
    </row>
    <row r="149" spans="1:13" ht="15.75" hidden="1" thickBot="1" x14ac:dyDescent="0.3">
      <c r="B149" s="11"/>
      <c r="C149" s="8"/>
      <c r="D149" s="1"/>
      <c r="E149" s="2">
        <f>SUM(E4:E148)</f>
        <v>13801</v>
      </c>
      <c r="F149" s="2">
        <f>SUM(F4:F148)</f>
        <v>1214</v>
      </c>
      <c r="G149" s="2">
        <f>SUM(G4:G148)</f>
        <v>132</v>
      </c>
      <c r="H149" s="50"/>
      <c r="I149" s="50"/>
      <c r="J149" s="201"/>
      <c r="K149" s="212">
        <f t="shared" si="13"/>
        <v>0</v>
      </c>
      <c r="L149" s="212">
        <f t="shared" si="14"/>
        <v>0</v>
      </c>
      <c r="M149" s="212">
        <f t="shared" si="15"/>
        <v>0</v>
      </c>
    </row>
    <row r="150" spans="1:13" ht="15.75" hidden="1" thickBot="1" x14ac:dyDescent="0.3">
      <c r="B150" s="11"/>
      <c r="C150" s="8"/>
      <c r="D150" s="1"/>
      <c r="E150" s="2"/>
      <c r="F150" s="18">
        <f>F149+G150</f>
        <v>1225</v>
      </c>
      <c r="G150" s="18">
        <f>G149/12</f>
        <v>11</v>
      </c>
      <c r="H150" s="50"/>
      <c r="I150" s="50"/>
      <c r="J150" s="201"/>
      <c r="K150" s="212">
        <f t="shared" si="13"/>
        <v>0</v>
      </c>
      <c r="L150" s="212">
        <f t="shared" si="14"/>
        <v>0</v>
      </c>
      <c r="M150" s="212">
        <f t="shared" si="15"/>
        <v>0</v>
      </c>
    </row>
    <row r="151" spans="1:13" ht="15.75" hidden="1" thickBot="1" x14ac:dyDescent="0.3">
      <c r="B151" s="11"/>
      <c r="C151" s="8"/>
      <c r="D151" s="1"/>
      <c r="E151" s="21"/>
      <c r="F151" s="21">
        <f>F150/20</f>
        <v>61.25</v>
      </c>
      <c r="G151" s="2"/>
      <c r="H151" s="50"/>
      <c r="I151" s="50"/>
      <c r="J151" s="201"/>
      <c r="K151" s="212">
        <f t="shared" si="13"/>
        <v>0</v>
      </c>
      <c r="L151" s="212">
        <f t="shared" si="14"/>
        <v>0</v>
      </c>
      <c r="M151" s="217">
        <f t="shared" si="15"/>
        <v>0</v>
      </c>
    </row>
    <row r="152" spans="1:13" ht="15.75" thickBot="1" x14ac:dyDescent="0.3">
      <c r="B152" s="1"/>
      <c r="C152" s="1"/>
      <c r="D152" s="19"/>
      <c r="E152" s="22">
        <f>E149+61</f>
        <v>13862</v>
      </c>
      <c r="F152" s="23">
        <v>5</v>
      </c>
      <c r="G152" s="20">
        <v>0</v>
      </c>
      <c r="H152" s="50"/>
      <c r="I152" s="50"/>
      <c r="J152" s="198">
        <f>SUM(J4:J151)</f>
        <v>99278.25</v>
      </c>
      <c r="K152" s="212">
        <f t="shared" si="13"/>
        <v>0</v>
      </c>
      <c r="L152" s="218">
        <f t="shared" si="14"/>
        <v>0</v>
      </c>
      <c r="M152" s="219">
        <f>SUM(M4:M151)</f>
        <v>640503.55770000012</v>
      </c>
    </row>
    <row r="451" hidden="1" x14ac:dyDescent="0.25"/>
    <row r="452" hidden="1" x14ac:dyDescent="0.25"/>
    <row r="453" hidden="1" x14ac:dyDescent="0.25"/>
    <row r="609" hidden="1" x14ac:dyDescent="0.25"/>
    <row r="610" hidden="1" x14ac:dyDescent="0.25"/>
    <row r="611" hidden="1" x14ac:dyDescent="0.25"/>
  </sheetData>
  <sortState xmlns:xlrd2="http://schemas.microsoft.com/office/spreadsheetml/2017/richdata2" ref="A4:I148">
    <sortCondition descending="1" ref="I4:I148"/>
  </sortState>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866B1-AC06-4713-BEB4-EF4C7CD2E88D}">
  <dimension ref="A1:H600"/>
  <sheetViews>
    <sheetView zoomScale="80" zoomScaleNormal="80" workbookViewId="0">
      <selection activeCell="U16" sqref="U16:U17"/>
    </sheetView>
  </sheetViews>
  <sheetFormatPr defaultRowHeight="15" x14ac:dyDescent="0.25"/>
  <cols>
    <col min="1" max="1" width="5.28515625" customWidth="1"/>
    <col min="2" max="2" width="21.28515625" customWidth="1"/>
    <col min="3" max="3" width="50.42578125" customWidth="1"/>
    <col min="4" max="4" width="6.7109375" customWidth="1"/>
    <col min="5" max="5" width="8.28515625" customWidth="1"/>
    <col min="6" max="6" width="6" customWidth="1"/>
    <col min="7" max="7" width="4.42578125" bestFit="1" customWidth="1"/>
    <col min="8" max="8" width="22.85546875" customWidth="1"/>
    <col min="9" max="9" width="8.28515625" customWidth="1"/>
    <col min="10" max="10" width="14.7109375" customWidth="1"/>
    <col min="11" max="11" width="15.85546875" customWidth="1"/>
    <col min="12" max="12" width="7.42578125" customWidth="1"/>
    <col min="13" max="13" width="12.7109375" bestFit="1" customWidth="1"/>
    <col min="16" max="16" width="20" bestFit="1" customWidth="1"/>
    <col min="21" max="21" width="19.42578125" bestFit="1" customWidth="1"/>
  </cols>
  <sheetData>
    <row r="1" spans="1:8" ht="18.75" x14ac:dyDescent="0.3">
      <c r="A1" s="29" t="s">
        <v>1137</v>
      </c>
    </row>
    <row r="2" spans="1:8" ht="18.75" x14ac:dyDescent="0.3">
      <c r="A2" s="29"/>
    </row>
    <row r="3" spans="1:8" x14ac:dyDescent="0.25">
      <c r="A3" s="192" t="s">
        <v>1138</v>
      </c>
      <c r="B3" s="192"/>
      <c r="C3" s="193"/>
      <c r="D3" s="53"/>
      <c r="E3" s="53"/>
      <c r="F3" s="53"/>
      <c r="G3" s="53"/>
      <c r="H3" s="53"/>
    </row>
    <row r="4" spans="1:8" x14ac:dyDescent="0.25">
      <c r="A4" s="1"/>
      <c r="B4" s="5" t="s">
        <v>1073</v>
      </c>
      <c r="C4" s="5" t="s">
        <v>1100</v>
      </c>
      <c r="D4" s="33" t="s">
        <v>1101</v>
      </c>
      <c r="E4" s="34" t="s">
        <v>78</v>
      </c>
      <c r="F4" s="34" t="s">
        <v>79</v>
      </c>
      <c r="G4" s="5"/>
      <c r="H4" s="5" t="s">
        <v>1139</v>
      </c>
    </row>
    <row r="5" spans="1:8" x14ac:dyDescent="0.25">
      <c r="A5" s="223">
        <v>1</v>
      </c>
      <c r="B5" s="7" t="s">
        <v>1081</v>
      </c>
      <c r="C5" s="3" t="s">
        <v>93</v>
      </c>
      <c r="D5" s="4">
        <v>4</v>
      </c>
      <c r="E5" s="4">
        <v>14</v>
      </c>
      <c r="F5" s="4">
        <v>6</v>
      </c>
      <c r="G5" s="11">
        <v>1</v>
      </c>
      <c r="H5" s="1" t="s">
        <v>1140</v>
      </c>
    </row>
    <row r="6" spans="1:8" x14ac:dyDescent="0.25">
      <c r="A6" s="12">
        <v>5</v>
      </c>
      <c r="B6" s="8" t="s">
        <v>196</v>
      </c>
      <c r="C6" s="1" t="s">
        <v>200</v>
      </c>
      <c r="D6" s="2">
        <v>7</v>
      </c>
      <c r="E6" s="2">
        <v>7</v>
      </c>
      <c r="F6" s="2"/>
      <c r="G6" s="11"/>
      <c r="H6" s="1" t="s">
        <v>1140</v>
      </c>
    </row>
    <row r="7" spans="1:8" x14ac:dyDescent="0.25">
      <c r="A7" s="12">
        <v>62</v>
      </c>
      <c r="B7" s="8" t="s">
        <v>657</v>
      </c>
      <c r="C7" s="1" t="s">
        <v>676</v>
      </c>
      <c r="D7" s="2">
        <v>6</v>
      </c>
      <c r="E7" s="2">
        <v>6</v>
      </c>
      <c r="F7" s="2"/>
      <c r="G7" s="11"/>
      <c r="H7" s="1" t="s">
        <v>1140</v>
      </c>
    </row>
    <row r="8" spans="1:8" x14ac:dyDescent="0.25">
      <c r="A8" s="12">
        <v>63</v>
      </c>
      <c r="B8" s="8" t="s">
        <v>657</v>
      </c>
      <c r="C8" s="1" t="s">
        <v>685</v>
      </c>
      <c r="D8" s="2">
        <v>3</v>
      </c>
      <c r="E8" s="2">
        <v>3</v>
      </c>
      <c r="F8" s="2">
        <v>6</v>
      </c>
      <c r="G8" s="11"/>
      <c r="H8" s="1" t="s">
        <v>1140</v>
      </c>
    </row>
    <row r="9" spans="1:8" x14ac:dyDescent="0.25">
      <c r="A9" s="12" t="s">
        <v>722</v>
      </c>
      <c r="B9" s="8" t="s">
        <v>723</v>
      </c>
      <c r="C9" s="1" t="s">
        <v>724</v>
      </c>
      <c r="D9" s="2">
        <v>2</v>
      </c>
      <c r="E9" s="2">
        <v>15</v>
      </c>
      <c r="F9" s="2"/>
      <c r="G9" s="11"/>
      <c r="H9" s="1" t="s">
        <v>1140</v>
      </c>
    </row>
    <row r="10" spans="1:8" x14ac:dyDescent="0.25">
      <c r="A10" s="11">
        <v>76</v>
      </c>
      <c r="B10" s="8" t="s">
        <v>868</v>
      </c>
      <c r="C10" s="1" t="s">
        <v>869</v>
      </c>
      <c r="D10" s="2">
        <v>52</v>
      </c>
      <c r="E10" s="2">
        <v>10</v>
      </c>
      <c r="F10" s="2"/>
      <c r="G10" s="11">
        <v>2</v>
      </c>
      <c r="H10" s="1" t="s">
        <v>56</v>
      </c>
    </row>
    <row r="11" spans="1:8" x14ac:dyDescent="0.25">
      <c r="A11" s="11">
        <v>94</v>
      </c>
      <c r="B11" s="8" t="s">
        <v>967</v>
      </c>
      <c r="C11" s="1" t="s">
        <v>968</v>
      </c>
      <c r="D11" s="2">
        <v>43</v>
      </c>
      <c r="E11" s="2">
        <v>1</v>
      </c>
      <c r="F11" s="2"/>
      <c r="G11" s="11"/>
      <c r="H11" s="1" t="s">
        <v>56</v>
      </c>
    </row>
    <row r="12" spans="1:8" x14ac:dyDescent="0.25">
      <c r="A12" s="11">
        <v>95</v>
      </c>
      <c r="B12" s="8" t="s">
        <v>967</v>
      </c>
      <c r="C12" s="1" t="s">
        <v>969</v>
      </c>
      <c r="D12" s="2">
        <v>147</v>
      </c>
      <c r="E12" s="2"/>
      <c r="F12" s="2"/>
      <c r="G12" s="11"/>
      <c r="H12" s="1" t="s">
        <v>56</v>
      </c>
    </row>
    <row r="13" spans="1:8" x14ac:dyDescent="0.25">
      <c r="A13" s="11">
        <v>97</v>
      </c>
      <c r="B13" s="8" t="s">
        <v>967</v>
      </c>
      <c r="C13" s="1" t="s">
        <v>971</v>
      </c>
      <c r="D13" s="2">
        <v>215</v>
      </c>
      <c r="E13" s="2">
        <v>5</v>
      </c>
      <c r="F13" s="2"/>
      <c r="G13" s="11"/>
      <c r="H13" s="1" t="s">
        <v>56</v>
      </c>
    </row>
    <row r="14" spans="1:8" x14ac:dyDescent="0.25">
      <c r="A14" s="11">
        <v>103</v>
      </c>
      <c r="B14" s="8" t="s">
        <v>351</v>
      </c>
      <c r="C14" s="1" t="s">
        <v>352</v>
      </c>
      <c r="D14" s="2">
        <v>44</v>
      </c>
      <c r="E14" s="2">
        <v>2</v>
      </c>
      <c r="F14" s="2"/>
      <c r="G14" s="11"/>
      <c r="H14" s="1" t="s">
        <v>56</v>
      </c>
    </row>
    <row r="15" spans="1:8" x14ac:dyDescent="0.25">
      <c r="A15" s="11">
        <v>105</v>
      </c>
      <c r="B15" s="8" t="s">
        <v>761</v>
      </c>
      <c r="C15" s="6" t="s">
        <v>762</v>
      </c>
      <c r="D15" s="2">
        <v>36</v>
      </c>
      <c r="E15" s="2">
        <v>15</v>
      </c>
      <c r="F15" s="2"/>
      <c r="G15" s="11"/>
      <c r="H15" s="1" t="s">
        <v>56</v>
      </c>
    </row>
    <row r="16" spans="1:8" x14ac:dyDescent="0.25">
      <c r="A16" s="11">
        <v>111</v>
      </c>
      <c r="B16" s="8" t="s">
        <v>407</v>
      </c>
      <c r="C16" s="1" t="s">
        <v>411</v>
      </c>
      <c r="D16" s="2">
        <v>267</v>
      </c>
      <c r="E16" s="2">
        <v>15</v>
      </c>
      <c r="F16" s="2"/>
      <c r="G16" s="11"/>
      <c r="H16" s="1" t="s">
        <v>56</v>
      </c>
    </row>
    <row r="17" spans="1:8" x14ac:dyDescent="0.25">
      <c r="A17" s="11">
        <v>117</v>
      </c>
      <c r="B17" s="8" t="s">
        <v>800</v>
      </c>
      <c r="C17" s="1" t="s">
        <v>807</v>
      </c>
      <c r="D17" s="2">
        <v>183</v>
      </c>
      <c r="E17" s="2">
        <v>15</v>
      </c>
      <c r="F17" s="2"/>
      <c r="G17" s="11"/>
      <c r="H17" s="1" t="s">
        <v>56</v>
      </c>
    </row>
    <row r="18" spans="1:8" x14ac:dyDescent="0.25">
      <c r="A18" s="11">
        <v>118</v>
      </c>
      <c r="B18" s="8" t="s">
        <v>800</v>
      </c>
      <c r="C18" s="1" t="s">
        <v>809</v>
      </c>
      <c r="D18" s="2">
        <v>210</v>
      </c>
      <c r="E18" s="2"/>
      <c r="F18" s="2"/>
      <c r="G18" s="11"/>
      <c r="H18" s="1" t="s">
        <v>56</v>
      </c>
    </row>
    <row r="19" spans="1:8" x14ac:dyDescent="0.25">
      <c r="A19" s="11">
        <v>119</v>
      </c>
      <c r="B19" s="8" t="s">
        <v>800</v>
      </c>
      <c r="C19" s="1" t="s">
        <v>812</v>
      </c>
      <c r="D19" s="2">
        <v>273</v>
      </c>
      <c r="E19" s="2"/>
      <c r="F19" s="2"/>
      <c r="G19" s="11"/>
      <c r="H19" s="1" t="s">
        <v>56</v>
      </c>
    </row>
    <row r="20" spans="1:8" x14ac:dyDescent="0.25">
      <c r="A20" s="11">
        <v>120</v>
      </c>
      <c r="B20" s="8" t="s">
        <v>800</v>
      </c>
      <c r="C20" s="1" t="s">
        <v>815</v>
      </c>
      <c r="D20" s="2">
        <v>120</v>
      </c>
      <c r="E20" s="2">
        <v>15</v>
      </c>
      <c r="F20" s="2"/>
      <c r="G20" s="11"/>
      <c r="H20" s="1" t="s">
        <v>56</v>
      </c>
    </row>
    <row r="21" spans="1:8" x14ac:dyDescent="0.25">
      <c r="A21" s="11">
        <v>129</v>
      </c>
      <c r="B21" s="8" t="s">
        <v>994</v>
      </c>
      <c r="C21" s="1" t="s">
        <v>203</v>
      </c>
      <c r="D21" s="2">
        <v>997</v>
      </c>
      <c r="E21" s="2">
        <v>10</v>
      </c>
      <c r="F21" s="2"/>
      <c r="G21" s="11"/>
      <c r="H21" s="1" t="s">
        <v>56</v>
      </c>
    </row>
    <row r="22" spans="1:8" x14ac:dyDescent="0.25">
      <c r="A22" s="11">
        <v>134</v>
      </c>
      <c r="B22" s="8" t="s">
        <v>559</v>
      </c>
      <c r="C22" s="1" t="s">
        <v>567</v>
      </c>
      <c r="D22" s="2">
        <v>388</v>
      </c>
      <c r="E22" s="2">
        <v>10</v>
      </c>
      <c r="F22" s="2"/>
      <c r="G22" s="11"/>
      <c r="H22" s="1" t="s">
        <v>56</v>
      </c>
    </row>
    <row r="23" spans="1:8" x14ac:dyDescent="0.25">
      <c r="A23" s="11">
        <v>135</v>
      </c>
      <c r="B23" s="8" t="s">
        <v>559</v>
      </c>
      <c r="C23" s="1" t="s">
        <v>568</v>
      </c>
      <c r="D23" s="2">
        <v>299</v>
      </c>
      <c r="E23" s="2">
        <v>5</v>
      </c>
      <c r="F23" s="2"/>
      <c r="G23" s="11"/>
      <c r="H23" s="1" t="s">
        <v>56</v>
      </c>
    </row>
    <row r="24" spans="1:8" x14ac:dyDescent="0.25">
      <c r="A24" s="11">
        <v>141</v>
      </c>
      <c r="B24" s="8" t="s">
        <v>559</v>
      </c>
      <c r="C24" s="6" t="s">
        <v>576</v>
      </c>
      <c r="D24" s="2">
        <v>58</v>
      </c>
      <c r="E24" s="2">
        <v>16</v>
      </c>
      <c r="F24" s="2"/>
      <c r="G24" s="11"/>
      <c r="H24" s="1" t="s">
        <v>56</v>
      </c>
    </row>
    <row r="25" spans="1:8" x14ac:dyDescent="0.25">
      <c r="A25" s="11">
        <v>142</v>
      </c>
      <c r="B25" s="8" t="s">
        <v>559</v>
      </c>
      <c r="C25" s="1" t="s">
        <v>577</v>
      </c>
      <c r="D25" s="2">
        <v>42</v>
      </c>
      <c r="E25" s="2"/>
      <c r="F25" s="2"/>
      <c r="G25" s="11"/>
      <c r="H25" s="1" t="s">
        <v>56</v>
      </c>
    </row>
    <row r="26" spans="1:8" x14ac:dyDescent="0.25">
      <c r="A26" s="12">
        <v>199</v>
      </c>
      <c r="B26" s="8" t="s">
        <v>351</v>
      </c>
      <c r="C26" s="1" t="s">
        <v>352</v>
      </c>
      <c r="D26" s="2">
        <v>47</v>
      </c>
      <c r="E26" s="2">
        <v>5</v>
      </c>
      <c r="F26" s="2"/>
      <c r="G26" s="11"/>
      <c r="H26" s="1" t="s">
        <v>56</v>
      </c>
    </row>
    <row r="27" spans="1:8" x14ac:dyDescent="0.25">
      <c r="A27" s="12" t="s">
        <v>581</v>
      </c>
      <c r="B27" s="8" t="s">
        <v>559</v>
      </c>
      <c r="C27" s="1" t="s">
        <v>582</v>
      </c>
      <c r="D27" s="2">
        <v>49</v>
      </c>
      <c r="E27" s="2">
        <v>7</v>
      </c>
      <c r="F27" s="2"/>
      <c r="G27" s="11"/>
      <c r="H27" s="1" t="s">
        <v>56</v>
      </c>
    </row>
    <row r="28" spans="1:8" x14ac:dyDescent="0.25">
      <c r="A28" s="13">
        <v>38</v>
      </c>
      <c r="B28" s="8" t="s">
        <v>625</v>
      </c>
      <c r="C28" s="1" t="s">
        <v>626</v>
      </c>
      <c r="D28" s="2">
        <v>21</v>
      </c>
      <c r="E28" s="2"/>
      <c r="F28" s="2"/>
      <c r="G28" s="11"/>
      <c r="H28" s="1" t="s">
        <v>56</v>
      </c>
    </row>
    <row r="29" spans="1:8" x14ac:dyDescent="0.25">
      <c r="A29" s="13">
        <v>98</v>
      </c>
      <c r="B29" s="8" t="s">
        <v>506</v>
      </c>
      <c r="C29" s="1" t="s">
        <v>507</v>
      </c>
      <c r="D29" s="2">
        <v>10</v>
      </c>
      <c r="E29" s="2">
        <v>10</v>
      </c>
      <c r="F29" s="2"/>
      <c r="G29" s="11"/>
      <c r="H29" s="1" t="s">
        <v>56</v>
      </c>
    </row>
    <row r="30" spans="1:8" x14ac:dyDescent="0.25">
      <c r="A30" s="13">
        <v>129</v>
      </c>
      <c r="B30" s="8" t="s">
        <v>892</v>
      </c>
      <c r="C30" s="1" t="s">
        <v>894</v>
      </c>
      <c r="D30" s="2">
        <v>57</v>
      </c>
      <c r="E30" s="2">
        <v>15</v>
      </c>
      <c r="F30" s="2"/>
      <c r="G30" s="11"/>
      <c r="H30" s="1" t="s">
        <v>56</v>
      </c>
    </row>
    <row r="31" spans="1:8" x14ac:dyDescent="0.25">
      <c r="A31" s="11">
        <v>130</v>
      </c>
      <c r="B31" s="8" t="s">
        <v>559</v>
      </c>
      <c r="C31" s="1" t="s">
        <v>560</v>
      </c>
      <c r="D31" s="2">
        <v>556</v>
      </c>
      <c r="E31" s="2">
        <v>10</v>
      </c>
      <c r="F31" s="2"/>
      <c r="G31" s="11"/>
      <c r="H31" s="1" t="s">
        <v>1141</v>
      </c>
    </row>
    <row r="32" spans="1:8" x14ac:dyDescent="0.25">
      <c r="A32" s="11">
        <v>81</v>
      </c>
      <c r="B32" s="8" t="s">
        <v>377</v>
      </c>
      <c r="C32" s="1" t="s">
        <v>378</v>
      </c>
      <c r="D32" s="2">
        <v>21</v>
      </c>
      <c r="E32" s="2"/>
      <c r="F32" s="2"/>
      <c r="G32" s="11">
        <v>3</v>
      </c>
      <c r="H32" s="1" t="s">
        <v>1142</v>
      </c>
    </row>
    <row r="33" spans="1:8" x14ac:dyDescent="0.25">
      <c r="A33" s="11">
        <v>82</v>
      </c>
      <c r="B33" s="8" t="s">
        <v>377</v>
      </c>
      <c r="C33" s="1" t="s">
        <v>1120</v>
      </c>
      <c r="D33" s="2"/>
      <c r="E33" s="2"/>
      <c r="F33" s="2"/>
      <c r="G33" s="11"/>
      <c r="H33" s="1" t="s">
        <v>1142</v>
      </c>
    </row>
    <row r="34" spans="1:8" x14ac:dyDescent="0.25">
      <c r="A34" s="11">
        <v>83</v>
      </c>
      <c r="B34" s="8" t="s">
        <v>377</v>
      </c>
      <c r="C34" s="1" t="s">
        <v>380</v>
      </c>
      <c r="D34" s="2"/>
      <c r="E34" s="2"/>
      <c r="F34" s="2"/>
      <c r="G34" s="11"/>
      <c r="H34" s="1" t="s">
        <v>1142</v>
      </c>
    </row>
    <row r="35" spans="1:8" x14ac:dyDescent="0.25">
      <c r="A35" s="12">
        <v>32</v>
      </c>
      <c r="B35" s="8" t="s">
        <v>657</v>
      </c>
      <c r="C35" s="1" t="s">
        <v>659</v>
      </c>
      <c r="D35" s="2">
        <v>2</v>
      </c>
      <c r="E35" s="2">
        <v>2</v>
      </c>
      <c r="F35" s="2"/>
      <c r="G35" s="11"/>
      <c r="H35" s="1" t="s">
        <v>1142</v>
      </c>
    </row>
    <row r="36" spans="1:8" x14ac:dyDescent="0.25">
      <c r="A36" s="12">
        <v>53</v>
      </c>
      <c r="B36" s="8" t="s">
        <v>657</v>
      </c>
      <c r="C36" s="1" t="s">
        <v>676</v>
      </c>
      <c r="D36" s="2">
        <v>3</v>
      </c>
      <c r="E36" s="2">
        <v>15</v>
      </c>
      <c r="F36" s="2"/>
      <c r="G36" s="11"/>
      <c r="H36" s="1" t="s">
        <v>1142</v>
      </c>
    </row>
    <row r="37" spans="1:8" x14ac:dyDescent="0.25">
      <c r="A37" s="12">
        <v>66</v>
      </c>
      <c r="B37" s="8" t="s">
        <v>657</v>
      </c>
      <c r="C37" s="1" t="s">
        <v>687</v>
      </c>
      <c r="D37" s="2">
        <v>2</v>
      </c>
      <c r="E37" s="2"/>
      <c r="F37" s="2"/>
      <c r="G37" s="11"/>
      <c r="H37" s="1" t="s">
        <v>1142</v>
      </c>
    </row>
    <row r="38" spans="1:8" x14ac:dyDescent="0.25">
      <c r="A38" s="11">
        <v>106</v>
      </c>
      <c r="B38" s="8" t="s">
        <v>786</v>
      </c>
      <c r="C38" s="1" t="s">
        <v>787</v>
      </c>
      <c r="D38" s="2">
        <v>15</v>
      </c>
      <c r="E38" s="2">
        <v>15</v>
      </c>
      <c r="F38" s="2"/>
      <c r="G38" s="11"/>
      <c r="H38" s="1" t="s">
        <v>1143</v>
      </c>
    </row>
    <row r="39" spans="1:8" x14ac:dyDescent="0.25">
      <c r="A39" s="13">
        <v>4</v>
      </c>
      <c r="B39" s="8" t="s">
        <v>489</v>
      </c>
      <c r="C39" s="1" t="s">
        <v>145</v>
      </c>
      <c r="D39" s="2"/>
      <c r="E39" s="2">
        <v>7</v>
      </c>
      <c r="F39" s="2"/>
      <c r="G39" s="11">
        <v>4</v>
      </c>
      <c r="H39" s="1" t="s">
        <v>1144</v>
      </c>
    </row>
    <row r="40" spans="1:8" x14ac:dyDescent="0.25">
      <c r="A40" s="13">
        <v>26</v>
      </c>
      <c r="B40" s="8" t="s">
        <v>132</v>
      </c>
      <c r="C40" s="1" t="s">
        <v>137</v>
      </c>
      <c r="D40" s="2">
        <v>1</v>
      </c>
      <c r="E40" s="2">
        <v>11</v>
      </c>
      <c r="F40" s="2">
        <v>6</v>
      </c>
      <c r="G40" s="11"/>
      <c r="H40" s="1" t="s">
        <v>1144</v>
      </c>
    </row>
    <row r="41" spans="1:8" x14ac:dyDescent="0.25">
      <c r="A41" s="13">
        <v>27</v>
      </c>
      <c r="B41" s="8" t="s">
        <v>132</v>
      </c>
      <c r="C41" s="1" t="s">
        <v>134</v>
      </c>
      <c r="D41" s="2">
        <v>11</v>
      </c>
      <c r="E41" s="2">
        <v>11</v>
      </c>
      <c r="F41" s="2"/>
      <c r="G41" s="11"/>
      <c r="H41" s="1" t="s">
        <v>1144</v>
      </c>
    </row>
    <row r="42" spans="1:8" x14ac:dyDescent="0.25">
      <c r="A42" s="13">
        <v>31</v>
      </c>
      <c r="B42" s="8" t="s">
        <v>150</v>
      </c>
      <c r="C42" s="1" t="s">
        <v>152</v>
      </c>
      <c r="D42" s="2">
        <v>2</v>
      </c>
      <c r="E42" s="2"/>
      <c r="F42" s="2"/>
      <c r="G42" s="11"/>
      <c r="H42" s="1" t="s">
        <v>1144</v>
      </c>
    </row>
    <row r="43" spans="1:8" x14ac:dyDescent="0.25">
      <c r="A43" s="13">
        <v>33</v>
      </c>
      <c r="B43" s="8" t="s">
        <v>150</v>
      </c>
      <c r="C43" s="1" t="s">
        <v>157</v>
      </c>
      <c r="D43" s="2">
        <v>1</v>
      </c>
      <c r="E43" s="2">
        <v>6</v>
      </c>
      <c r="F43" s="2"/>
      <c r="G43" s="11"/>
      <c r="H43" s="1" t="s">
        <v>1144</v>
      </c>
    </row>
    <row r="44" spans="1:8" x14ac:dyDescent="0.25">
      <c r="A44" s="13">
        <v>45</v>
      </c>
      <c r="B44" s="8" t="s">
        <v>342</v>
      </c>
      <c r="C44" s="1" t="s">
        <v>153</v>
      </c>
      <c r="D44" s="2">
        <v>2</v>
      </c>
      <c r="E44" s="2">
        <v>12</v>
      </c>
      <c r="F44" s="2">
        <v>6</v>
      </c>
      <c r="G44" s="11"/>
      <c r="H44" s="1" t="s">
        <v>1144</v>
      </c>
    </row>
    <row r="45" spans="1:8" x14ac:dyDescent="0.25">
      <c r="A45" s="13">
        <v>61</v>
      </c>
      <c r="B45" s="8" t="s">
        <v>358</v>
      </c>
      <c r="C45" s="1" t="s">
        <v>362</v>
      </c>
      <c r="D45" s="2">
        <v>63</v>
      </c>
      <c r="E45" s="2"/>
      <c r="F45" s="2"/>
      <c r="G45" s="11"/>
      <c r="H45" s="1" t="s">
        <v>1144</v>
      </c>
    </row>
    <row r="46" spans="1:8" x14ac:dyDescent="0.25">
      <c r="A46" s="13">
        <v>62</v>
      </c>
      <c r="B46" s="8" t="s">
        <v>358</v>
      </c>
      <c r="C46" s="1" t="s">
        <v>363</v>
      </c>
      <c r="D46" s="2">
        <v>42</v>
      </c>
      <c r="E46" s="2"/>
      <c r="F46" s="2"/>
      <c r="G46" s="11"/>
      <c r="H46" s="1" t="s">
        <v>1144</v>
      </c>
    </row>
    <row r="47" spans="1:8" x14ac:dyDescent="0.25">
      <c r="A47" s="13">
        <v>65</v>
      </c>
      <c r="B47" s="8" t="s">
        <v>358</v>
      </c>
      <c r="C47" s="1" t="s">
        <v>366</v>
      </c>
      <c r="D47" s="2">
        <v>21</v>
      </c>
      <c r="E47" s="2"/>
      <c r="F47" s="2"/>
      <c r="G47" s="11"/>
      <c r="H47" s="1" t="s">
        <v>1144</v>
      </c>
    </row>
    <row r="48" spans="1:8" x14ac:dyDescent="0.25">
      <c r="A48" s="13">
        <v>77</v>
      </c>
      <c r="B48" s="8" t="s">
        <v>387</v>
      </c>
      <c r="C48" s="1" t="s">
        <v>391</v>
      </c>
      <c r="D48" s="2">
        <v>1</v>
      </c>
      <c r="E48" s="2">
        <v>15</v>
      </c>
      <c r="F48" s="2"/>
      <c r="G48" s="11"/>
      <c r="H48" s="1" t="s">
        <v>1144</v>
      </c>
    </row>
    <row r="49" spans="1:8" x14ac:dyDescent="0.25">
      <c r="A49" s="13">
        <v>83</v>
      </c>
      <c r="B49" s="8" t="s">
        <v>459</v>
      </c>
      <c r="C49" s="1" t="s">
        <v>460</v>
      </c>
      <c r="D49" s="2">
        <v>2</v>
      </c>
      <c r="E49" s="2">
        <v>12</v>
      </c>
      <c r="F49" s="2">
        <v>6</v>
      </c>
      <c r="G49" s="11"/>
      <c r="H49" s="1" t="s">
        <v>1144</v>
      </c>
    </row>
    <row r="50" spans="1:8" x14ac:dyDescent="0.25">
      <c r="A50" s="13">
        <v>108</v>
      </c>
      <c r="B50" s="8" t="s">
        <v>601</v>
      </c>
      <c r="C50" s="1" t="s">
        <v>602</v>
      </c>
      <c r="D50" s="2">
        <v>2</v>
      </c>
      <c r="E50" s="2">
        <v>12</v>
      </c>
      <c r="F50" s="2">
        <v>6</v>
      </c>
      <c r="G50" s="11"/>
      <c r="H50" s="1" t="s">
        <v>1144</v>
      </c>
    </row>
    <row r="51" spans="1:8" x14ac:dyDescent="0.25">
      <c r="A51" s="13">
        <v>111</v>
      </c>
      <c r="B51" s="8" t="s">
        <v>623</v>
      </c>
      <c r="C51" s="1" t="s">
        <v>624</v>
      </c>
      <c r="D51" s="2">
        <v>6</v>
      </c>
      <c r="E51" s="2">
        <v>6</v>
      </c>
      <c r="F51" s="2"/>
      <c r="G51" s="11"/>
      <c r="H51" s="1" t="s">
        <v>1144</v>
      </c>
    </row>
    <row r="52" spans="1:8" x14ac:dyDescent="0.25">
      <c r="A52" s="13">
        <v>118</v>
      </c>
      <c r="B52" s="8" t="s">
        <v>753</v>
      </c>
      <c r="C52" s="1" t="s">
        <v>757</v>
      </c>
      <c r="D52" s="2">
        <v>4</v>
      </c>
      <c r="E52" s="2">
        <v>14</v>
      </c>
      <c r="F52" s="2">
        <v>6</v>
      </c>
      <c r="G52" s="11"/>
      <c r="H52" s="1" t="s">
        <v>1144</v>
      </c>
    </row>
    <row r="53" spans="1:8" x14ac:dyDescent="0.25">
      <c r="A53" s="13">
        <v>119</v>
      </c>
      <c r="B53" s="8" t="s">
        <v>753</v>
      </c>
      <c r="C53" s="1" t="s">
        <v>758</v>
      </c>
      <c r="D53" s="2">
        <v>4</v>
      </c>
      <c r="E53" s="2">
        <v>14</v>
      </c>
      <c r="F53" s="2">
        <v>6</v>
      </c>
      <c r="G53" s="11"/>
      <c r="H53" s="1" t="s">
        <v>1144</v>
      </c>
    </row>
    <row r="54" spans="1:8" x14ac:dyDescent="0.25">
      <c r="A54" s="13">
        <v>43</v>
      </c>
      <c r="B54" s="8" t="s">
        <v>327</v>
      </c>
      <c r="C54" s="1" t="s">
        <v>329</v>
      </c>
      <c r="D54" s="2">
        <v>4</v>
      </c>
      <c r="E54" s="2"/>
      <c r="F54" s="2"/>
      <c r="G54" s="11">
        <v>5</v>
      </c>
      <c r="H54" s="1" t="s">
        <v>1145</v>
      </c>
    </row>
    <row r="55" spans="1:8" x14ac:dyDescent="0.25">
      <c r="A55" s="13">
        <v>44</v>
      </c>
      <c r="B55" s="8" t="s">
        <v>325</v>
      </c>
      <c r="C55" s="1" t="s">
        <v>326</v>
      </c>
      <c r="D55" s="2">
        <v>1</v>
      </c>
      <c r="E55" s="2">
        <v>11</v>
      </c>
      <c r="F55" s="2">
        <v>6</v>
      </c>
      <c r="G55" s="11"/>
      <c r="H55" s="1" t="s">
        <v>1145</v>
      </c>
    </row>
    <row r="56" spans="1:8" x14ac:dyDescent="0.25">
      <c r="A56" s="13">
        <v>69</v>
      </c>
      <c r="B56" s="8" t="s">
        <v>454</v>
      </c>
      <c r="C56" s="1" t="s">
        <v>455</v>
      </c>
      <c r="D56" s="2">
        <v>9</v>
      </c>
      <c r="E56" s="2">
        <v>9</v>
      </c>
      <c r="F56" s="2"/>
      <c r="G56" s="11"/>
      <c r="H56" s="1" t="s">
        <v>1145</v>
      </c>
    </row>
    <row r="57" spans="1:8" x14ac:dyDescent="0.25">
      <c r="A57" s="13">
        <v>116</v>
      </c>
      <c r="B57" s="8" t="s">
        <v>753</v>
      </c>
      <c r="C57" s="1" t="s">
        <v>755</v>
      </c>
      <c r="D57" s="2">
        <v>13</v>
      </c>
      <c r="E57" s="2">
        <v>13</v>
      </c>
      <c r="F57" s="2">
        <v>6</v>
      </c>
      <c r="G57" s="11"/>
      <c r="H57" s="1" t="s">
        <v>1145</v>
      </c>
    </row>
    <row r="58" spans="1:8" x14ac:dyDescent="0.25">
      <c r="A58" s="11">
        <v>12</v>
      </c>
      <c r="B58" s="8" t="s">
        <v>943</v>
      </c>
      <c r="C58" s="1" t="s">
        <v>944</v>
      </c>
      <c r="D58" s="2">
        <v>11</v>
      </c>
      <c r="E58" s="2"/>
      <c r="F58" s="2">
        <v>6</v>
      </c>
      <c r="G58" s="11">
        <v>6</v>
      </c>
      <c r="H58" s="1" t="s">
        <v>1146</v>
      </c>
    </row>
    <row r="59" spans="1:8" x14ac:dyDescent="0.25">
      <c r="A59" s="11">
        <v>17</v>
      </c>
      <c r="B59" s="8" t="s">
        <v>981</v>
      </c>
      <c r="C59" s="1" t="s">
        <v>982</v>
      </c>
      <c r="D59" s="2">
        <v>5</v>
      </c>
      <c r="E59" s="2">
        <v>5</v>
      </c>
      <c r="F59" s="2"/>
      <c r="G59" s="11">
        <v>7</v>
      </c>
      <c r="H59" s="1" t="s">
        <v>64</v>
      </c>
    </row>
    <row r="60" spans="1:8" x14ac:dyDescent="0.25">
      <c r="A60" s="11">
        <v>87</v>
      </c>
      <c r="B60" s="8" t="s">
        <v>179</v>
      </c>
      <c r="C60" s="1" t="s">
        <v>185</v>
      </c>
      <c r="D60" s="2">
        <v>8</v>
      </c>
      <c r="E60" s="2">
        <v>18</v>
      </c>
      <c r="F60" s="2">
        <v>6</v>
      </c>
      <c r="G60" s="11"/>
      <c r="H60" s="1" t="s">
        <v>64</v>
      </c>
    </row>
    <row r="61" spans="1:8" x14ac:dyDescent="0.25">
      <c r="A61" s="11">
        <v>89</v>
      </c>
      <c r="B61" s="8" t="s">
        <v>179</v>
      </c>
      <c r="C61" s="1" t="s">
        <v>187</v>
      </c>
      <c r="D61" s="2">
        <v>2</v>
      </c>
      <c r="E61" s="2">
        <v>2</v>
      </c>
      <c r="F61" s="2"/>
      <c r="G61" s="11"/>
      <c r="H61" s="1" t="s">
        <v>64</v>
      </c>
    </row>
    <row r="62" spans="1:8" x14ac:dyDescent="0.25">
      <c r="A62" s="13">
        <v>30</v>
      </c>
      <c r="B62" s="8" t="s">
        <v>150</v>
      </c>
      <c r="C62" s="1" t="s">
        <v>151</v>
      </c>
      <c r="D62" s="2">
        <v>4</v>
      </c>
      <c r="E62" s="2">
        <v>14</v>
      </c>
      <c r="F62" s="2">
        <v>6</v>
      </c>
      <c r="G62" s="11"/>
      <c r="H62" s="1" t="s">
        <v>64</v>
      </c>
    </row>
    <row r="63" spans="1:8" x14ac:dyDescent="0.25">
      <c r="A63" s="13">
        <v>32</v>
      </c>
      <c r="B63" s="8" t="s">
        <v>150</v>
      </c>
      <c r="C63" s="1" t="s">
        <v>153</v>
      </c>
      <c r="D63" s="2">
        <v>1</v>
      </c>
      <c r="E63" s="2">
        <v>10</v>
      </c>
      <c r="F63" s="2"/>
      <c r="G63" s="11"/>
      <c r="H63" s="1" t="s">
        <v>64</v>
      </c>
    </row>
    <row r="64" spans="1:8" x14ac:dyDescent="0.25">
      <c r="A64" s="13">
        <v>34</v>
      </c>
      <c r="B64" s="8" t="s">
        <v>150</v>
      </c>
      <c r="C64" s="1" t="s">
        <v>158</v>
      </c>
      <c r="D64" s="2"/>
      <c r="E64" s="2">
        <v>10</v>
      </c>
      <c r="F64" s="2"/>
      <c r="G64" s="11"/>
      <c r="H64" s="1" t="s">
        <v>64</v>
      </c>
    </row>
    <row r="65" spans="1:8" x14ac:dyDescent="0.25">
      <c r="A65" s="13">
        <v>42</v>
      </c>
      <c r="B65" s="8" t="s">
        <v>327</v>
      </c>
      <c r="C65" s="1" t="s">
        <v>328</v>
      </c>
      <c r="D65" s="2"/>
      <c r="E65" s="2">
        <v>16</v>
      </c>
      <c r="F65" s="2"/>
      <c r="G65" s="11"/>
      <c r="H65" s="1" t="s">
        <v>64</v>
      </c>
    </row>
    <row r="66" spans="1:8" x14ac:dyDescent="0.25">
      <c r="A66" s="13">
        <v>70</v>
      </c>
      <c r="B66" s="8" t="s">
        <v>439</v>
      </c>
      <c r="C66" s="1" t="s">
        <v>107</v>
      </c>
      <c r="D66" s="2"/>
      <c r="E66" s="2">
        <v>5</v>
      </c>
      <c r="F66" s="2"/>
      <c r="G66" s="11"/>
      <c r="H66" s="1" t="s">
        <v>64</v>
      </c>
    </row>
    <row r="67" spans="1:8" x14ac:dyDescent="0.25">
      <c r="A67" s="13">
        <v>107</v>
      </c>
      <c r="B67" s="8" t="s">
        <v>604</v>
      </c>
      <c r="C67" s="1" t="s">
        <v>605</v>
      </c>
      <c r="D67" s="2">
        <v>3</v>
      </c>
      <c r="E67" s="2">
        <v>3</v>
      </c>
      <c r="F67" s="2"/>
      <c r="G67" s="11"/>
      <c r="H67" s="1" t="s">
        <v>64</v>
      </c>
    </row>
    <row r="68" spans="1:8" x14ac:dyDescent="0.25">
      <c r="A68" s="13">
        <v>125</v>
      </c>
      <c r="B68" s="8" t="s">
        <v>779</v>
      </c>
      <c r="C68" s="1" t="s">
        <v>782</v>
      </c>
      <c r="D68" s="2"/>
      <c r="E68" s="2">
        <v>15</v>
      </c>
      <c r="F68" s="2"/>
      <c r="G68" s="11"/>
      <c r="H68" s="1" t="s">
        <v>64</v>
      </c>
    </row>
    <row r="69" spans="1:8" x14ac:dyDescent="0.25">
      <c r="A69" s="13">
        <v>137</v>
      </c>
      <c r="B69" s="8" t="s">
        <v>980</v>
      </c>
      <c r="C69" s="1" t="s">
        <v>326</v>
      </c>
      <c r="D69" s="2">
        <v>2</v>
      </c>
      <c r="E69" s="2"/>
      <c r="F69" s="2"/>
      <c r="G69" s="11"/>
      <c r="H69" s="1" t="s">
        <v>64</v>
      </c>
    </row>
    <row r="70" spans="1:8" x14ac:dyDescent="0.25">
      <c r="A70" s="11">
        <v>126</v>
      </c>
      <c r="B70" s="8" t="s">
        <v>881</v>
      </c>
      <c r="C70" s="1" t="s">
        <v>882</v>
      </c>
      <c r="D70" s="2">
        <v>336</v>
      </c>
      <c r="E70" s="2"/>
      <c r="F70" s="2"/>
      <c r="G70" s="11">
        <v>8</v>
      </c>
      <c r="H70" s="1" t="s">
        <v>1147</v>
      </c>
    </row>
    <row r="71" spans="1:8" x14ac:dyDescent="0.25">
      <c r="A71" s="12">
        <v>264</v>
      </c>
      <c r="B71" s="8" t="s">
        <v>800</v>
      </c>
      <c r="C71" s="1" t="s">
        <v>845</v>
      </c>
      <c r="D71" s="2">
        <v>210</v>
      </c>
      <c r="E71" s="2"/>
      <c r="F71" s="2"/>
      <c r="G71" s="11"/>
      <c r="H71" s="1" t="s">
        <v>1147</v>
      </c>
    </row>
    <row r="72" spans="1:8" x14ac:dyDescent="0.25">
      <c r="A72" s="13">
        <v>10</v>
      </c>
      <c r="B72" s="8" t="s">
        <v>1024</v>
      </c>
      <c r="C72" s="1" t="s">
        <v>1028</v>
      </c>
      <c r="D72" s="2">
        <v>3</v>
      </c>
      <c r="E72" s="2">
        <v>15</v>
      </c>
      <c r="F72" s="2"/>
      <c r="G72" s="11">
        <v>9</v>
      </c>
      <c r="H72" s="1" t="s">
        <v>1148</v>
      </c>
    </row>
    <row r="73" spans="1:8" x14ac:dyDescent="0.25">
      <c r="A73" s="13">
        <v>46</v>
      </c>
      <c r="B73" s="8" t="s">
        <v>330</v>
      </c>
      <c r="C73" s="1" t="s">
        <v>331</v>
      </c>
      <c r="D73" s="2">
        <v>3</v>
      </c>
      <c r="E73" s="2">
        <v>15</v>
      </c>
      <c r="F73" s="2"/>
      <c r="G73" s="11">
        <v>10</v>
      </c>
      <c r="H73" s="1" t="s">
        <v>1148</v>
      </c>
    </row>
    <row r="74" spans="1:8" x14ac:dyDescent="0.25">
      <c r="A74" s="13">
        <v>140</v>
      </c>
      <c r="B74" s="8" t="s">
        <v>988</v>
      </c>
      <c r="C74" s="1" t="s">
        <v>990</v>
      </c>
      <c r="D74" s="2">
        <v>15</v>
      </c>
      <c r="E74" s="2">
        <v>15</v>
      </c>
      <c r="F74" s="2"/>
      <c r="G74" s="11"/>
      <c r="H74" s="1" t="s">
        <v>1148</v>
      </c>
    </row>
    <row r="75" spans="1:8" x14ac:dyDescent="0.25">
      <c r="A75" s="12">
        <v>221</v>
      </c>
      <c r="B75" s="8" t="s">
        <v>738</v>
      </c>
      <c r="C75" s="1" t="s">
        <v>742</v>
      </c>
      <c r="D75" s="2">
        <v>5</v>
      </c>
      <c r="E75" s="2">
        <v>5</v>
      </c>
      <c r="F75" s="2"/>
      <c r="G75" s="11">
        <v>11</v>
      </c>
      <c r="H75" s="1" t="s">
        <v>1149</v>
      </c>
    </row>
    <row r="76" spans="1:8" x14ac:dyDescent="0.25">
      <c r="A76" s="13">
        <v>102</v>
      </c>
      <c r="B76" s="8" t="s">
        <v>539</v>
      </c>
      <c r="C76" s="1" t="s">
        <v>540</v>
      </c>
      <c r="D76" s="2"/>
      <c r="E76" s="2">
        <v>16</v>
      </c>
      <c r="F76" s="2"/>
      <c r="G76" s="11">
        <v>12</v>
      </c>
      <c r="H76" s="1" t="s">
        <v>1150</v>
      </c>
    </row>
    <row r="77" spans="1:8" x14ac:dyDescent="0.25">
      <c r="A77" s="11">
        <v>37</v>
      </c>
      <c r="B77" s="8" t="s">
        <v>773</v>
      </c>
      <c r="C77" s="1" t="s">
        <v>774</v>
      </c>
      <c r="D77" s="2">
        <v>44</v>
      </c>
      <c r="E77" s="2">
        <v>2</v>
      </c>
      <c r="F77" s="2"/>
      <c r="G77" s="11">
        <v>13</v>
      </c>
      <c r="H77" s="1" t="s">
        <v>1151</v>
      </c>
    </row>
    <row r="78" spans="1:8" x14ac:dyDescent="0.25">
      <c r="A78" s="11">
        <v>39</v>
      </c>
      <c r="B78" s="8" t="s">
        <v>773</v>
      </c>
      <c r="C78" s="1" t="s">
        <v>777</v>
      </c>
      <c r="D78" s="2">
        <v>78</v>
      </c>
      <c r="E78" s="2">
        <v>15</v>
      </c>
      <c r="F78" s="2"/>
      <c r="G78" s="11"/>
      <c r="H78" s="1" t="s">
        <v>1151</v>
      </c>
    </row>
    <row r="79" spans="1:8" x14ac:dyDescent="0.25">
      <c r="A79" s="12">
        <v>131</v>
      </c>
      <c r="B79" s="8" t="s">
        <v>139</v>
      </c>
      <c r="C79" s="1" t="s">
        <v>141</v>
      </c>
      <c r="D79" s="2">
        <v>1</v>
      </c>
      <c r="E79" s="2">
        <v>10</v>
      </c>
      <c r="F79" s="2"/>
      <c r="G79" s="11">
        <v>14</v>
      </c>
      <c r="H79" s="1" t="s">
        <v>1152</v>
      </c>
    </row>
    <row r="80" spans="1:8" x14ac:dyDescent="0.25">
      <c r="A80" s="14">
        <v>272</v>
      </c>
      <c r="B80" s="15"/>
      <c r="C80" s="14" t="s">
        <v>1115</v>
      </c>
      <c r="D80" s="16">
        <v>4</v>
      </c>
      <c r="E80" s="16">
        <v>14</v>
      </c>
      <c r="F80" s="16">
        <v>6</v>
      </c>
      <c r="G80" s="11">
        <v>15</v>
      </c>
      <c r="H80" s="1" t="s">
        <v>1153</v>
      </c>
    </row>
    <row r="81" spans="1:8" x14ac:dyDescent="0.25">
      <c r="A81" s="14">
        <v>274</v>
      </c>
      <c r="B81" s="15" t="s">
        <v>1052</v>
      </c>
      <c r="C81" s="14" t="s">
        <v>1113</v>
      </c>
      <c r="D81" s="16">
        <v>7</v>
      </c>
      <c r="E81" s="16">
        <v>7</v>
      </c>
      <c r="F81" s="16"/>
      <c r="G81" s="11"/>
      <c r="H81" s="1" t="s">
        <v>1153</v>
      </c>
    </row>
    <row r="82" spans="1:8" x14ac:dyDescent="0.25">
      <c r="A82" s="12">
        <v>262</v>
      </c>
      <c r="B82" s="8" t="s">
        <v>800</v>
      </c>
      <c r="C82" s="1" t="s">
        <v>841</v>
      </c>
      <c r="D82" s="2">
        <v>63</v>
      </c>
      <c r="E82" s="2"/>
      <c r="F82" s="2"/>
      <c r="G82" s="11">
        <v>16</v>
      </c>
      <c r="H82" s="1" t="s">
        <v>1154</v>
      </c>
    </row>
    <row r="83" spans="1:8" x14ac:dyDescent="0.25">
      <c r="A83" s="12">
        <v>271</v>
      </c>
      <c r="B83" s="8" t="s">
        <v>997</v>
      </c>
      <c r="C83" s="1" t="s">
        <v>998</v>
      </c>
      <c r="D83" s="2">
        <v>115</v>
      </c>
      <c r="E83" s="2">
        <v>10</v>
      </c>
      <c r="F83" s="2"/>
      <c r="G83" s="11"/>
      <c r="H83" s="1" t="s">
        <v>1154</v>
      </c>
    </row>
    <row r="84" spans="1:8" x14ac:dyDescent="0.25">
      <c r="A84" s="14">
        <v>277</v>
      </c>
      <c r="B84" s="15" t="s">
        <v>1058</v>
      </c>
      <c r="C84" s="14" t="s">
        <v>1061</v>
      </c>
      <c r="D84" s="16">
        <v>42</v>
      </c>
      <c r="E84" s="16"/>
      <c r="F84" s="16"/>
      <c r="G84" s="11">
        <v>17</v>
      </c>
      <c r="H84" s="1" t="s">
        <v>1155</v>
      </c>
    </row>
    <row r="85" spans="1:8" x14ac:dyDescent="0.25">
      <c r="A85" s="14">
        <v>283</v>
      </c>
      <c r="B85" s="15" t="s">
        <v>1056</v>
      </c>
      <c r="C85" s="14" t="s">
        <v>1057</v>
      </c>
      <c r="D85" s="16">
        <v>60</v>
      </c>
      <c r="E85" s="16">
        <v>18</v>
      </c>
      <c r="F85" s="16"/>
      <c r="G85" s="11"/>
      <c r="H85" s="1" t="s">
        <v>1155</v>
      </c>
    </row>
    <row r="86" spans="1:8" x14ac:dyDescent="0.25">
      <c r="A86" s="12">
        <v>4</v>
      </c>
      <c r="B86" s="8" t="s">
        <v>196</v>
      </c>
      <c r="C86" s="1" t="s">
        <v>199</v>
      </c>
      <c r="D86" s="2">
        <v>6</v>
      </c>
      <c r="E86" s="2">
        <v>16</v>
      </c>
      <c r="F86" s="2">
        <v>6</v>
      </c>
      <c r="G86" s="11">
        <v>18</v>
      </c>
      <c r="H86" s="1" t="s">
        <v>1156</v>
      </c>
    </row>
    <row r="87" spans="1:8" x14ac:dyDescent="0.25">
      <c r="A87" s="12">
        <v>7</v>
      </c>
      <c r="B87" s="8" t="s">
        <v>211</v>
      </c>
      <c r="C87" s="1" t="s">
        <v>212</v>
      </c>
      <c r="D87" s="2">
        <v>2</v>
      </c>
      <c r="E87" s="2">
        <v>15</v>
      </c>
      <c r="F87" s="2"/>
      <c r="G87" s="11"/>
      <c r="H87" s="1" t="s">
        <v>1156</v>
      </c>
    </row>
    <row r="88" spans="1:8" x14ac:dyDescent="0.25">
      <c r="A88" s="13">
        <v>2</v>
      </c>
      <c r="B88" s="8" t="s">
        <v>631</v>
      </c>
      <c r="C88" s="1" t="s">
        <v>632</v>
      </c>
      <c r="D88" s="2">
        <v>1</v>
      </c>
      <c r="E88" s="2">
        <v>6</v>
      </c>
      <c r="F88" s="2"/>
      <c r="G88" s="11">
        <v>19</v>
      </c>
      <c r="H88" s="1" t="s">
        <v>1157</v>
      </c>
    </row>
    <row r="89" spans="1:8" x14ac:dyDescent="0.25">
      <c r="A89" s="12">
        <v>215</v>
      </c>
      <c r="B89" s="8" t="s">
        <v>621</v>
      </c>
      <c r="C89" s="1" t="s">
        <v>622</v>
      </c>
      <c r="D89" s="2">
        <v>14</v>
      </c>
      <c r="E89" s="2">
        <v>14</v>
      </c>
      <c r="F89" s="2"/>
      <c r="G89" s="11">
        <v>20</v>
      </c>
      <c r="H89" s="1" t="s">
        <v>1158</v>
      </c>
    </row>
    <row r="90" spans="1:8" x14ac:dyDescent="0.25">
      <c r="A90" s="12">
        <v>71</v>
      </c>
      <c r="B90" s="8" t="s">
        <v>897</v>
      </c>
      <c r="C90" s="1" t="s">
        <v>901</v>
      </c>
      <c r="D90" s="2">
        <v>2</v>
      </c>
      <c r="E90" s="2">
        <v>10</v>
      </c>
      <c r="F90" s="2"/>
      <c r="G90" s="11"/>
      <c r="H90" s="1" t="s">
        <v>1159</v>
      </c>
    </row>
    <row r="91" spans="1:8" x14ac:dyDescent="0.25">
      <c r="A91" s="12">
        <v>211</v>
      </c>
      <c r="B91" s="8" t="s">
        <v>461</v>
      </c>
      <c r="C91" s="1" t="s">
        <v>462</v>
      </c>
      <c r="D91" s="2">
        <v>3</v>
      </c>
      <c r="E91" s="2">
        <v>13</v>
      </c>
      <c r="F91" s="2">
        <v>6</v>
      </c>
      <c r="G91" s="11">
        <v>21</v>
      </c>
      <c r="H91" s="1" t="s">
        <v>1160</v>
      </c>
    </row>
    <row r="92" spans="1:8" x14ac:dyDescent="0.25">
      <c r="A92" s="11">
        <v>110</v>
      </c>
      <c r="B92" s="8" t="s">
        <v>407</v>
      </c>
      <c r="C92" s="1" t="s">
        <v>408</v>
      </c>
      <c r="D92" s="2">
        <v>162</v>
      </c>
      <c r="E92" s="2">
        <v>15</v>
      </c>
      <c r="F92" s="2"/>
      <c r="G92" s="11">
        <v>22</v>
      </c>
      <c r="H92" s="1" t="s">
        <v>1161</v>
      </c>
    </row>
    <row r="93" spans="1:8" x14ac:dyDescent="0.25">
      <c r="A93" s="11">
        <v>128</v>
      </c>
      <c r="B93" s="8" t="s">
        <v>748</v>
      </c>
      <c r="C93" s="1" t="s">
        <v>749</v>
      </c>
      <c r="D93" s="2">
        <v>1480</v>
      </c>
      <c r="E93" s="2">
        <v>10</v>
      </c>
      <c r="F93" s="2"/>
      <c r="G93" s="11"/>
      <c r="H93" s="1" t="s">
        <v>1161</v>
      </c>
    </row>
    <row r="94" spans="1:8" x14ac:dyDescent="0.25">
      <c r="A94" s="12">
        <v>219</v>
      </c>
      <c r="B94" s="8" t="s">
        <v>731</v>
      </c>
      <c r="C94" s="1" t="s">
        <v>733</v>
      </c>
      <c r="D94" s="2">
        <v>19</v>
      </c>
      <c r="E94" s="2">
        <v>19</v>
      </c>
      <c r="F94" s="2"/>
      <c r="G94" s="11">
        <v>23</v>
      </c>
      <c r="H94" s="1" t="s">
        <v>1162</v>
      </c>
    </row>
    <row r="95" spans="1:8" x14ac:dyDescent="0.25">
      <c r="A95" s="12">
        <v>259</v>
      </c>
      <c r="B95" s="8" t="s">
        <v>800</v>
      </c>
      <c r="C95" s="1" t="s">
        <v>817</v>
      </c>
      <c r="D95" s="2">
        <v>26</v>
      </c>
      <c r="E95" s="2">
        <v>5</v>
      </c>
      <c r="F95" s="2"/>
      <c r="G95" s="11"/>
      <c r="H95" s="1" t="s">
        <v>1162</v>
      </c>
    </row>
    <row r="96" spans="1:8" x14ac:dyDescent="0.25">
      <c r="A96" s="11">
        <v>38</v>
      </c>
      <c r="B96" s="8" t="s">
        <v>773</v>
      </c>
      <c r="C96" s="1" t="s">
        <v>776</v>
      </c>
      <c r="D96" s="2">
        <v>12</v>
      </c>
      <c r="E96" s="2">
        <v>12</v>
      </c>
      <c r="F96" s="2"/>
      <c r="G96" s="11">
        <v>24</v>
      </c>
      <c r="H96" s="1" t="s">
        <v>1163</v>
      </c>
    </row>
    <row r="97" spans="1:8" x14ac:dyDescent="0.25">
      <c r="A97" s="13">
        <v>100</v>
      </c>
      <c r="B97" s="8" t="s">
        <v>535</v>
      </c>
      <c r="C97" s="1" t="s">
        <v>536</v>
      </c>
      <c r="D97" s="2">
        <v>12</v>
      </c>
      <c r="E97" s="2">
        <v>1</v>
      </c>
      <c r="F97" s="2">
        <v>6</v>
      </c>
      <c r="G97" s="11"/>
      <c r="H97" s="1" t="s">
        <v>1163</v>
      </c>
    </row>
    <row r="98" spans="1:8" x14ac:dyDescent="0.25">
      <c r="A98" s="12">
        <v>227</v>
      </c>
      <c r="B98" s="8" t="s">
        <v>959</v>
      </c>
      <c r="C98" s="1" t="s">
        <v>960</v>
      </c>
      <c r="D98" s="2">
        <v>36</v>
      </c>
      <c r="E98" s="2">
        <v>15</v>
      </c>
      <c r="F98" s="2"/>
      <c r="G98" s="11">
        <v>25</v>
      </c>
      <c r="H98" s="1" t="s">
        <v>1164</v>
      </c>
    </row>
    <row r="99" spans="1:8" x14ac:dyDescent="0.25">
      <c r="A99" s="12">
        <v>13</v>
      </c>
      <c r="B99" s="8" t="s">
        <v>377</v>
      </c>
      <c r="C99" s="1" t="s">
        <v>383</v>
      </c>
      <c r="D99" s="2">
        <v>3</v>
      </c>
      <c r="E99" s="2">
        <v>13</v>
      </c>
      <c r="F99" s="2">
        <v>6</v>
      </c>
      <c r="G99" s="11">
        <v>26</v>
      </c>
      <c r="H99" s="1" t="s">
        <v>1165</v>
      </c>
    </row>
    <row r="100" spans="1:8" x14ac:dyDescent="0.25">
      <c r="A100" s="12">
        <v>249</v>
      </c>
      <c r="B100" s="8" t="s">
        <v>800</v>
      </c>
      <c r="C100" s="1" t="s">
        <v>829</v>
      </c>
      <c r="D100" s="2">
        <v>17</v>
      </c>
      <c r="E100" s="2">
        <v>6</v>
      </c>
      <c r="F100" s="2">
        <v>6</v>
      </c>
      <c r="G100" s="11">
        <v>27</v>
      </c>
      <c r="H100" s="1" t="s">
        <v>1166</v>
      </c>
    </row>
    <row r="101" spans="1:8" x14ac:dyDescent="0.25">
      <c r="A101" s="12">
        <v>256</v>
      </c>
      <c r="B101" s="8" t="s">
        <v>800</v>
      </c>
      <c r="C101" s="1" t="s">
        <v>836</v>
      </c>
      <c r="D101" s="2">
        <v>25</v>
      </c>
      <c r="E101" s="2">
        <v>4</v>
      </c>
      <c r="F101" s="2"/>
      <c r="G101" s="11"/>
      <c r="H101" s="1" t="s">
        <v>1166</v>
      </c>
    </row>
    <row r="102" spans="1:8" x14ac:dyDescent="0.25">
      <c r="A102" s="11">
        <v>5</v>
      </c>
      <c r="B102" s="8" t="s">
        <v>398</v>
      </c>
      <c r="C102" s="1" t="s">
        <v>399</v>
      </c>
      <c r="D102" s="2">
        <v>12</v>
      </c>
      <c r="E102" s="2">
        <v>1</v>
      </c>
      <c r="F102" s="2">
        <v>6</v>
      </c>
      <c r="G102" s="11">
        <v>28</v>
      </c>
      <c r="H102" s="1" t="s">
        <v>1167</v>
      </c>
    </row>
    <row r="103" spans="1:8" x14ac:dyDescent="0.25">
      <c r="A103" s="11">
        <v>115</v>
      </c>
      <c r="B103" s="8" t="s">
        <v>800</v>
      </c>
      <c r="C103" s="1" t="s">
        <v>804</v>
      </c>
      <c r="D103" s="2">
        <v>60</v>
      </c>
      <c r="E103" s="2">
        <v>18</v>
      </c>
      <c r="F103" s="2"/>
      <c r="G103" s="11"/>
      <c r="H103" s="1" t="s">
        <v>1167</v>
      </c>
    </row>
    <row r="104" spans="1:8" x14ac:dyDescent="0.25">
      <c r="A104" s="12">
        <v>43</v>
      </c>
      <c r="B104" s="8" t="s">
        <v>657</v>
      </c>
      <c r="C104" s="1" t="s">
        <v>668</v>
      </c>
      <c r="D104" s="2">
        <v>14</v>
      </c>
      <c r="E104" s="2">
        <v>14</v>
      </c>
      <c r="F104" s="2"/>
      <c r="G104" s="11"/>
      <c r="H104" s="1" t="s">
        <v>1167</v>
      </c>
    </row>
    <row r="105" spans="1:8" x14ac:dyDescent="0.25">
      <c r="A105" s="11">
        <v>18</v>
      </c>
      <c r="B105" s="8" t="s">
        <v>986</v>
      </c>
      <c r="C105" s="1" t="s">
        <v>987</v>
      </c>
      <c r="D105" s="2">
        <v>31</v>
      </c>
      <c r="E105" s="2">
        <v>10</v>
      </c>
      <c r="F105" s="2"/>
      <c r="G105" s="11">
        <v>29</v>
      </c>
      <c r="H105" s="1" t="s">
        <v>1168</v>
      </c>
    </row>
    <row r="106" spans="1:8" x14ac:dyDescent="0.25">
      <c r="A106" s="11">
        <v>27</v>
      </c>
      <c r="B106" s="8" t="s">
        <v>422</v>
      </c>
      <c r="C106" s="1" t="s">
        <v>1129</v>
      </c>
      <c r="D106" s="2">
        <v>56</v>
      </c>
      <c r="E106" s="2">
        <v>14</v>
      </c>
      <c r="F106" s="2"/>
      <c r="G106" s="11"/>
      <c r="H106" s="1" t="s">
        <v>1168</v>
      </c>
    </row>
    <row r="107" spans="1:8" x14ac:dyDescent="0.25">
      <c r="A107" s="11">
        <v>31</v>
      </c>
      <c r="B107" s="8" t="s">
        <v>422</v>
      </c>
      <c r="C107" s="1" t="s">
        <v>1134</v>
      </c>
      <c r="D107" s="2">
        <v>64</v>
      </c>
      <c r="E107" s="2">
        <v>1</v>
      </c>
      <c r="F107" s="2"/>
      <c r="G107" s="11"/>
      <c r="H107" s="1" t="s">
        <v>1168</v>
      </c>
    </row>
    <row r="108" spans="1:8" x14ac:dyDescent="0.25">
      <c r="A108" s="13">
        <v>84</v>
      </c>
      <c r="B108" s="8" t="s">
        <v>466</v>
      </c>
      <c r="C108" s="1" t="s">
        <v>467</v>
      </c>
      <c r="D108" s="2">
        <v>2</v>
      </c>
      <c r="E108" s="2">
        <v>12</v>
      </c>
      <c r="F108" s="2">
        <v>6</v>
      </c>
      <c r="G108" s="11">
        <v>30</v>
      </c>
      <c r="H108" s="1" t="s">
        <v>1169</v>
      </c>
    </row>
    <row r="109" spans="1:8" x14ac:dyDescent="0.25">
      <c r="A109" s="13">
        <v>85</v>
      </c>
      <c r="B109" s="8" t="s">
        <v>466</v>
      </c>
      <c r="C109" s="1" t="s">
        <v>469</v>
      </c>
      <c r="D109" s="2">
        <v>7</v>
      </c>
      <c r="E109" s="2">
        <v>17</v>
      </c>
      <c r="F109" s="2">
        <v>6</v>
      </c>
      <c r="G109" s="11"/>
      <c r="H109" s="1" t="s">
        <v>1169</v>
      </c>
    </row>
    <row r="110" spans="1:8" x14ac:dyDescent="0.25">
      <c r="A110" s="13">
        <v>87</v>
      </c>
      <c r="B110" s="8" t="s">
        <v>466</v>
      </c>
      <c r="C110" s="1" t="s">
        <v>471</v>
      </c>
      <c r="D110" s="2">
        <v>5</v>
      </c>
      <c r="E110" s="2">
        <v>15</v>
      </c>
      <c r="F110" s="2">
        <v>6</v>
      </c>
      <c r="G110" s="11"/>
      <c r="H110" s="1" t="s">
        <v>1169</v>
      </c>
    </row>
    <row r="111" spans="1:8" x14ac:dyDescent="0.25">
      <c r="A111" s="13">
        <v>89</v>
      </c>
      <c r="B111" s="8" t="s">
        <v>466</v>
      </c>
      <c r="C111" s="1" t="s">
        <v>475</v>
      </c>
      <c r="D111" s="2">
        <v>1</v>
      </c>
      <c r="E111" s="2">
        <v>11</v>
      </c>
      <c r="F111" s="2">
        <v>6</v>
      </c>
      <c r="G111" s="11"/>
      <c r="H111" s="1" t="s">
        <v>1169</v>
      </c>
    </row>
    <row r="112" spans="1:8" x14ac:dyDescent="0.25">
      <c r="A112" s="13">
        <v>1</v>
      </c>
      <c r="B112" s="8"/>
      <c r="C112" s="1" t="s">
        <v>1040</v>
      </c>
      <c r="D112" s="2"/>
      <c r="E112" s="2">
        <v>15</v>
      </c>
      <c r="F112" s="2"/>
      <c r="G112" s="11">
        <v>31</v>
      </c>
      <c r="H112" s="1" t="s">
        <v>1170</v>
      </c>
    </row>
    <row r="113" spans="1:8" x14ac:dyDescent="0.25">
      <c r="A113" s="12">
        <v>265</v>
      </c>
      <c r="B113" s="8" t="s">
        <v>606</v>
      </c>
      <c r="C113" s="1" t="s">
        <v>1105</v>
      </c>
      <c r="D113" s="2">
        <v>45</v>
      </c>
      <c r="E113" s="2">
        <v>3</v>
      </c>
      <c r="F113" s="2"/>
      <c r="G113" s="11">
        <v>32</v>
      </c>
      <c r="H113" s="1" t="s">
        <v>1171</v>
      </c>
    </row>
    <row r="114" spans="1:8" x14ac:dyDescent="0.25">
      <c r="A114" s="12">
        <v>23</v>
      </c>
      <c r="B114" s="8" t="s">
        <v>637</v>
      </c>
      <c r="C114" s="1" t="s">
        <v>641</v>
      </c>
      <c r="D114" s="2">
        <v>2</v>
      </c>
      <c r="E114" s="2">
        <v>2</v>
      </c>
      <c r="F114" s="2"/>
      <c r="G114" s="11">
        <v>33</v>
      </c>
      <c r="H114" s="1" t="s">
        <v>57</v>
      </c>
    </row>
    <row r="115" spans="1:8" x14ac:dyDescent="0.25">
      <c r="A115" s="12">
        <v>24</v>
      </c>
      <c r="B115" s="8" t="s">
        <v>637</v>
      </c>
      <c r="C115" s="1" t="s">
        <v>642</v>
      </c>
      <c r="D115" s="2">
        <v>1</v>
      </c>
      <c r="E115" s="2">
        <v>1</v>
      </c>
      <c r="F115" s="2"/>
      <c r="G115" s="11"/>
      <c r="H115" s="1" t="s">
        <v>57</v>
      </c>
    </row>
    <row r="116" spans="1:8" x14ac:dyDescent="0.25">
      <c r="A116" s="12">
        <v>26</v>
      </c>
      <c r="B116" s="8" t="s">
        <v>637</v>
      </c>
      <c r="C116" s="1" t="s">
        <v>644</v>
      </c>
      <c r="D116" s="2">
        <v>2</v>
      </c>
      <c r="E116" s="2">
        <v>2</v>
      </c>
      <c r="F116" s="2"/>
      <c r="G116" s="11"/>
      <c r="H116" s="1" t="s">
        <v>57</v>
      </c>
    </row>
    <row r="117" spans="1:8" x14ac:dyDescent="0.25">
      <c r="A117" s="12">
        <v>29</v>
      </c>
      <c r="B117" s="8" t="s">
        <v>637</v>
      </c>
      <c r="C117" s="1" t="s">
        <v>647</v>
      </c>
      <c r="D117" s="2">
        <v>2</v>
      </c>
      <c r="E117" s="2">
        <v>2</v>
      </c>
      <c r="F117" s="2"/>
      <c r="G117" s="11"/>
      <c r="H117" s="1" t="s">
        <v>57</v>
      </c>
    </row>
    <row r="118" spans="1:8" x14ac:dyDescent="0.25">
      <c r="A118" s="12">
        <v>80</v>
      </c>
      <c r="B118" s="8" t="s">
        <v>1039</v>
      </c>
      <c r="C118" s="1" t="s">
        <v>527</v>
      </c>
      <c r="D118" s="2">
        <v>4</v>
      </c>
      <c r="E118" s="2">
        <v>4</v>
      </c>
      <c r="F118" s="2"/>
      <c r="G118" s="11"/>
      <c r="H118" s="1" t="s">
        <v>57</v>
      </c>
    </row>
    <row r="119" spans="1:8" x14ac:dyDescent="0.25">
      <c r="A119" s="12">
        <v>117</v>
      </c>
      <c r="B119" s="8" t="s">
        <v>637</v>
      </c>
      <c r="C119" s="1" t="s">
        <v>650</v>
      </c>
      <c r="D119" s="2">
        <v>1</v>
      </c>
      <c r="E119" s="2">
        <v>15</v>
      </c>
      <c r="F119" s="2"/>
      <c r="G119" s="11"/>
      <c r="H119" s="1" t="s">
        <v>57</v>
      </c>
    </row>
    <row r="120" spans="1:8" x14ac:dyDescent="0.25">
      <c r="A120" s="12">
        <v>118</v>
      </c>
      <c r="B120" s="8" t="s">
        <v>637</v>
      </c>
      <c r="C120" s="1" t="s">
        <v>651</v>
      </c>
      <c r="D120" s="2">
        <v>1</v>
      </c>
      <c r="E120" s="2">
        <v>15</v>
      </c>
      <c r="F120" s="2"/>
      <c r="G120" s="11"/>
      <c r="H120" s="1" t="s">
        <v>57</v>
      </c>
    </row>
    <row r="121" spans="1:8" x14ac:dyDescent="0.25">
      <c r="A121" s="12">
        <v>119</v>
      </c>
      <c r="B121" s="8" t="s">
        <v>637</v>
      </c>
      <c r="C121" s="1" t="s">
        <v>641</v>
      </c>
      <c r="D121" s="2">
        <v>1</v>
      </c>
      <c r="E121" s="2">
        <v>15</v>
      </c>
      <c r="F121" s="2"/>
      <c r="G121" s="11"/>
      <c r="H121" s="1" t="s">
        <v>57</v>
      </c>
    </row>
    <row r="122" spans="1:8" x14ac:dyDescent="0.25">
      <c r="A122" s="12">
        <v>120</v>
      </c>
      <c r="B122" s="8" t="s">
        <v>637</v>
      </c>
      <c r="C122" s="1" t="s">
        <v>652</v>
      </c>
      <c r="D122" s="2">
        <v>2</v>
      </c>
      <c r="E122" s="2">
        <v>5</v>
      </c>
      <c r="F122" s="2"/>
      <c r="G122" s="11"/>
      <c r="H122" s="1" t="s">
        <v>57</v>
      </c>
    </row>
    <row r="123" spans="1:8" x14ac:dyDescent="0.25">
      <c r="A123" s="12">
        <v>122</v>
      </c>
      <c r="B123" s="8" t="s">
        <v>637</v>
      </c>
      <c r="C123" s="1" t="s">
        <v>638</v>
      </c>
      <c r="D123" s="2">
        <v>2</v>
      </c>
      <c r="E123" s="2"/>
      <c r="F123" s="2"/>
      <c r="G123" s="11"/>
      <c r="H123" s="1" t="s">
        <v>57</v>
      </c>
    </row>
    <row r="124" spans="1:8" x14ac:dyDescent="0.25">
      <c r="A124" s="12">
        <v>125</v>
      </c>
      <c r="B124" s="8" t="s">
        <v>637</v>
      </c>
      <c r="C124" s="1" t="s">
        <v>638</v>
      </c>
      <c r="D124" s="2">
        <v>2</v>
      </c>
      <c r="E124" s="2">
        <v>5</v>
      </c>
      <c r="F124" s="2"/>
      <c r="G124" s="11"/>
      <c r="H124" s="1" t="s">
        <v>57</v>
      </c>
    </row>
    <row r="125" spans="1:8" x14ac:dyDescent="0.25">
      <c r="A125" s="12">
        <v>228</v>
      </c>
      <c r="B125" s="8" t="s">
        <v>961</v>
      </c>
      <c r="C125" s="1" t="s">
        <v>605</v>
      </c>
      <c r="D125" s="2">
        <v>3</v>
      </c>
      <c r="E125" s="2">
        <v>13</v>
      </c>
      <c r="F125" s="2">
        <v>6</v>
      </c>
      <c r="G125" s="11"/>
      <c r="H125" s="1" t="s">
        <v>57</v>
      </c>
    </row>
    <row r="126" spans="1:8" x14ac:dyDescent="0.25">
      <c r="A126" s="12" t="s">
        <v>616</v>
      </c>
      <c r="B126" s="8" t="s">
        <v>617</v>
      </c>
      <c r="C126" s="1" t="s">
        <v>618</v>
      </c>
      <c r="D126" s="2">
        <v>10</v>
      </c>
      <c r="E126" s="2">
        <v>10</v>
      </c>
      <c r="F126" s="2"/>
      <c r="G126" s="11"/>
      <c r="H126" s="1" t="s">
        <v>57</v>
      </c>
    </row>
    <row r="127" spans="1:8" x14ac:dyDescent="0.25">
      <c r="A127" s="13">
        <v>103</v>
      </c>
      <c r="B127" s="8" t="s">
        <v>519</v>
      </c>
      <c r="C127" s="1" t="s">
        <v>541</v>
      </c>
      <c r="D127" s="2">
        <v>1</v>
      </c>
      <c r="E127" s="2">
        <v>11</v>
      </c>
      <c r="F127" s="2">
        <v>6</v>
      </c>
      <c r="G127" s="11"/>
      <c r="H127" s="1" t="s">
        <v>57</v>
      </c>
    </row>
    <row r="128" spans="1:8" x14ac:dyDescent="0.25">
      <c r="A128" s="13">
        <v>104</v>
      </c>
      <c r="B128" s="8" t="s">
        <v>542</v>
      </c>
      <c r="C128" s="1" t="s">
        <v>543</v>
      </c>
      <c r="D128" s="2">
        <v>1</v>
      </c>
      <c r="E128" s="2">
        <v>1</v>
      </c>
      <c r="F128" s="2"/>
      <c r="G128" s="11"/>
      <c r="H128" s="1" t="s">
        <v>57</v>
      </c>
    </row>
    <row r="129" spans="1:8" x14ac:dyDescent="0.25">
      <c r="A129" s="13">
        <v>115</v>
      </c>
      <c r="B129" s="8" t="s">
        <v>753</v>
      </c>
      <c r="C129" s="1" t="s">
        <v>754</v>
      </c>
      <c r="D129" s="2">
        <v>4</v>
      </c>
      <c r="E129" s="2">
        <v>4</v>
      </c>
      <c r="F129" s="2"/>
      <c r="G129" s="11"/>
      <c r="H129" s="1" t="s">
        <v>57</v>
      </c>
    </row>
    <row r="130" spans="1:8" x14ac:dyDescent="0.25">
      <c r="A130" s="13">
        <v>130</v>
      </c>
      <c r="B130" s="8" t="s">
        <v>945</v>
      </c>
      <c r="C130" s="1" t="s">
        <v>946</v>
      </c>
      <c r="D130" s="2">
        <v>3</v>
      </c>
      <c r="E130" s="2">
        <v>15</v>
      </c>
      <c r="F130" s="2"/>
      <c r="G130" s="11"/>
      <c r="H130" s="1" t="s">
        <v>57</v>
      </c>
    </row>
    <row r="131" spans="1:8" x14ac:dyDescent="0.25">
      <c r="A131" s="13">
        <v>133</v>
      </c>
      <c r="B131" s="8" t="s">
        <v>955</v>
      </c>
      <c r="C131" s="1" t="s">
        <v>956</v>
      </c>
      <c r="D131" s="2">
        <v>8</v>
      </c>
      <c r="E131" s="2">
        <v>10</v>
      </c>
      <c r="F131" s="2"/>
      <c r="G131" s="11"/>
      <c r="H131" s="1" t="s">
        <v>57</v>
      </c>
    </row>
    <row r="132" spans="1:8" x14ac:dyDescent="0.25">
      <c r="A132" s="13">
        <v>134</v>
      </c>
      <c r="B132" s="8" t="s">
        <v>955</v>
      </c>
      <c r="C132" s="1" t="s">
        <v>957</v>
      </c>
      <c r="D132" s="2"/>
      <c r="E132" s="2"/>
      <c r="F132" s="2"/>
      <c r="G132" s="11"/>
      <c r="H132" s="1" t="s">
        <v>57</v>
      </c>
    </row>
    <row r="133" spans="1:8" x14ac:dyDescent="0.25">
      <c r="A133" s="13">
        <v>135</v>
      </c>
      <c r="B133" s="8" t="s">
        <v>955</v>
      </c>
      <c r="C133" s="1" t="s">
        <v>958</v>
      </c>
      <c r="D133" s="2">
        <v>2</v>
      </c>
      <c r="E133" s="2">
        <v>17</v>
      </c>
      <c r="F133" s="2">
        <v>6</v>
      </c>
      <c r="G133" s="11"/>
      <c r="H133" s="1" t="s">
        <v>57</v>
      </c>
    </row>
    <row r="134" spans="1:8" x14ac:dyDescent="0.25">
      <c r="A134" s="13" t="s">
        <v>1041</v>
      </c>
      <c r="B134" s="8"/>
      <c r="C134" s="1" t="s">
        <v>1119</v>
      </c>
      <c r="D134" s="2"/>
      <c r="E134" s="2">
        <v>5</v>
      </c>
      <c r="F134" s="2"/>
      <c r="G134" s="11">
        <v>34</v>
      </c>
      <c r="H134" s="1" t="s">
        <v>1172</v>
      </c>
    </row>
    <row r="135" spans="1:8" x14ac:dyDescent="0.25">
      <c r="A135" s="12">
        <v>84</v>
      </c>
      <c r="B135" s="8" t="s">
        <v>897</v>
      </c>
      <c r="C135" s="1" t="s">
        <v>823</v>
      </c>
      <c r="D135" s="2">
        <v>4</v>
      </c>
      <c r="E135" s="2">
        <v>4</v>
      </c>
      <c r="F135" s="2"/>
      <c r="G135" s="11">
        <v>35</v>
      </c>
      <c r="H135" s="1" t="s">
        <v>58</v>
      </c>
    </row>
    <row r="136" spans="1:8" x14ac:dyDescent="0.25">
      <c r="A136" s="12">
        <v>85</v>
      </c>
      <c r="B136" s="8" t="s">
        <v>800</v>
      </c>
      <c r="C136" s="1" t="s">
        <v>820</v>
      </c>
      <c r="D136" s="2">
        <v>3</v>
      </c>
      <c r="E136" s="2">
        <v>3</v>
      </c>
      <c r="F136" s="2"/>
      <c r="G136" s="11"/>
      <c r="H136" s="1" t="s">
        <v>58</v>
      </c>
    </row>
    <row r="137" spans="1:8" x14ac:dyDescent="0.25">
      <c r="A137" s="12">
        <v>86</v>
      </c>
      <c r="B137" s="8" t="s">
        <v>800</v>
      </c>
      <c r="C137" s="1" t="s">
        <v>821</v>
      </c>
      <c r="D137" s="2">
        <v>2</v>
      </c>
      <c r="E137" s="2">
        <v>2</v>
      </c>
      <c r="F137" s="2"/>
      <c r="G137" s="11"/>
      <c r="H137" s="1" t="s">
        <v>58</v>
      </c>
    </row>
    <row r="138" spans="1:8" x14ac:dyDescent="0.25">
      <c r="A138" s="12">
        <v>89</v>
      </c>
      <c r="B138" s="8" t="s">
        <v>800</v>
      </c>
      <c r="C138" s="1" t="s">
        <v>823</v>
      </c>
      <c r="D138" s="2">
        <v>4</v>
      </c>
      <c r="E138" s="2">
        <v>14</v>
      </c>
      <c r="F138" s="2">
        <v>6</v>
      </c>
      <c r="G138" s="11"/>
      <c r="H138" s="1" t="s">
        <v>58</v>
      </c>
    </row>
    <row r="139" spans="1:8" x14ac:dyDescent="0.25">
      <c r="A139" s="12">
        <v>90</v>
      </c>
      <c r="B139" s="8" t="s">
        <v>800</v>
      </c>
      <c r="C139" s="1" t="s">
        <v>823</v>
      </c>
      <c r="D139" s="2">
        <v>4</v>
      </c>
      <c r="E139" s="2">
        <v>4</v>
      </c>
      <c r="F139" s="2"/>
      <c r="G139" s="11"/>
      <c r="H139" s="1" t="s">
        <v>58</v>
      </c>
    </row>
    <row r="140" spans="1:8" x14ac:dyDescent="0.25">
      <c r="A140" s="12">
        <v>91</v>
      </c>
      <c r="B140" s="8" t="s">
        <v>800</v>
      </c>
      <c r="C140" s="1" t="s">
        <v>823</v>
      </c>
      <c r="D140" s="2">
        <v>5</v>
      </c>
      <c r="E140" s="2">
        <v>15</v>
      </c>
      <c r="F140" s="2">
        <v>6</v>
      </c>
      <c r="G140" s="11"/>
      <c r="H140" s="1" t="s">
        <v>1173</v>
      </c>
    </row>
    <row r="141" spans="1:8" x14ac:dyDescent="0.25">
      <c r="A141" s="12">
        <v>92</v>
      </c>
      <c r="B141" s="8" t="s">
        <v>800</v>
      </c>
      <c r="C141" s="1" t="s">
        <v>824</v>
      </c>
      <c r="D141" s="2">
        <v>3</v>
      </c>
      <c r="E141" s="2">
        <v>13</v>
      </c>
      <c r="F141" s="2">
        <v>6</v>
      </c>
      <c r="G141" s="11"/>
      <c r="H141" s="1" t="s">
        <v>58</v>
      </c>
    </row>
    <row r="142" spans="1:8" x14ac:dyDescent="0.25">
      <c r="A142" s="12">
        <v>93</v>
      </c>
      <c r="B142" s="8" t="s">
        <v>800</v>
      </c>
      <c r="C142" s="1" t="s">
        <v>825</v>
      </c>
      <c r="D142" s="2">
        <v>3</v>
      </c>
      <c r="E142" s="2">
        <v>13</v>
      </c>
      <c r="F142" s="2">
        <v>6</v>
      </c>
      <c r="G142" s="11"/>
      <c r="H142" s="1" t="s">
        <v>58</v>
      </c>
    </row>
    <row r="143" spans="1:8" x14ac:dyDescent="0.25">
      <c r="A143" s="12">
        <v>94</v>
      </c>
      <c r="B143" s="8" t="s">
        <v>800</v>
      </c>
      <c r="C143" s="1" t="s">
        <v>826</v>
      </c>
      <c r="D143" s="2">
        <v>2</v>
      </c>
      <c r="E143" s="2"/>
      <c r="F143" s="2"/>
      <c r="G143" s="11"/>
      <c r="H143" s="1" t="s">
        <v>58</v>
      </c>
    </row>
    <row r="144" spans="1:8" x14ac:dyDescent="0.25">
      <c r="A144" s="12" t="s">
        <v>656</v>
      </c>
      <c r="B144" s="8" t="s">
        <v>637</v>
      </c>
      <c r="C144" s="1" t="s">
        <v>172</v>
      </c>
      <c r="D144" s="2">
        <v>2</v>
      </c>
      <c r="E144" s="2">
        <v>10</v>
      </c>
      <c r="F144" s="2"/>
      <c r="G144" s="11"/>
      <c r="H144" s="1" t="s">
        <v>58</v>
      </c>
    </row>
    <row r="145" spans="1:8" x14ac:dyDescent="0.25">
      <c r="A145" s="12">
        <v>137</v>
      </c>
      <c r="B145" s="8" t="s">
        <v>192</v>
      </c>
      <c r="C145" s="1" t="s">
        <v>117</v>
      </c>
      <c r="D145" s="2">
        <v>4</v>
      </c>
      <c r="E145" s="2">
        <v>4</v>
      </c>
      <c r="F145" s="2"/>
      <c r="G145" s="11"/>
      <c r="H145" s="1" t="s">
        <v>58</v>
      </c>
    </row>
    <row r="146" spans="1:8" x14ac:dyDescent="0.25">
      <c r="A146" s="12">
        <v>138</v>
      </c>
      <c r="B146" s="8" t="s">
        <v>192</v>
      </c>
      <c r="C146" s="1" t="s">
        <v>193</v>
      </c>
      <c r="D146" s="2">
        <v>2</v>
      </c>
      <c r="E146" s="2">
        <v>2</v>
      </c>
      <c r="F146" s="2"/>
      <c r="G146" s="11"/>
      <c r="H146" s="1" t="s">
        <v>58</v>
      </c>
    </row>
    <row r="147" spans="1:8" x14ac:dyDescent="0.25">
      <c r="A147" s="12">
        <v>139</v>
      </c>
      <c r="B147" s="8" t="s">
        <v>192</v>
      </c>
      <c r="C147" s="1" t="s">
        <v>194</v>
      </c>
      <c r="D147" s="2">
        <v>2</v>
      </c>
      <c r="E147" s="2">
        <v>2</v>
      </c>
      <c r="F147" s="2"/>
      <c r="G147" s="11"/>
      <c r="H147" s="1" t="s">
        <v>58</v>
      </c>
    </row>
    <row r="148" spans="1:8" x14ac:dyDescent="0.25">
      <c r="A148" s="12">
        <v>247</v>
      </c>
      <c r="B148" s="8" t="s">
        <v>800</v>
      </c>
      <c r="C148" s="1" t="s">
        <v>828</v>
      </c>
      <c r="D148" s="2">
        <v>9</v>
      </c>
      <c r="E148" s="2">
        <v>19</v>
      </c>
      <c r="F148" s="2">
        <v>6</v>
      </c>
      <c r="G148" s="11"/>
      <c r="H148" s="1" t="s">
        <v>58</v>
      </c>
    </row>
    <row r="149" spans="1:8" x14ac:dyDescent="0.25">
      <c r="A149" s="12">
        <v>248</v>
      </c>
      <c r="B149" s="8" t="s">
        <v>800</v>
      </c>
      <c r="C149" s="1" t="s">
        <v>569</v>
      </c>
      <c r="D149" s="2">
        <v>11</v>
      </c>
      <c r="E149" s="2"/>
      <c r="F149" s="2">
        <v>6</v>
      </c>
      <c r="G149" s="11"/>
      <c r="H149" s="1" t="s">
        <v>58</v>
      </c>
    </row>
    <row r="150" spans="1:8" x14ac:dyDescent="0.25">
      <c r="A150" s="12">
        <v>250</v>
      </c>
      <c r="B150" s="8" t="s">
        <v>800</v>
      </c>
      <c r="C150" s="1" t="s">
        <v>830</v>
      </c>
      <c r="D150" s="2">
        <v>13</v>
      </c>
      <c r="E150" s="2">
        <v>2</v>
      </c>
      <c r="F150" s="2">
        <v>6</v>
      </c>
      <c r="G150" s="11"/>
      <c r="H150" s="1" t="s">
        <v>58</v>
      </c>
    </row>
    <row r="151" spans="1:8" x14ac:dyDescent="0.25">
      <c r="A151" s="12">
        <v>254</v>
      </c>
      <c r="B151" s="8" t="s">
        <v>800</v>
      </c>
      <c r="C151" s="1" t="s">
        <v>834</v>
      </c>
      <c r="D151" s="2">
        <v>13</v>
      </c>
      <c r="E151" s="2">
        <v>13</v>
      </c>
      <c r="F151" s="2"/>
      <c r="G151" s="11"/>
      <c r="H151" s="1" t="s">
        <v>58</v>
      </c>
    </row>
    <row r="152" spans="1:8" x14ac:dyDescent="0.25">
      <c r="A152" s="12">
        <v>258</v>
      </c>
      <c r="B152" s="8" t="s">
        <v>800</v>
      </c>
      <c r="C152" s="1" t="s">
        <v>838</v>
      </c>
      <c r="D152" s="2">
        <v>15</v>
      </c>
      <c r="E152" s="2">
        <v>15</v>
      </c>
      <c r="F152" s="2"/>
      <c r="G152" s="11"/>
      <c r="H152" s="1" t="s">
        <v>58</v>
      </c>
    </row>
    <row r="153" spans="1:8" x14ac:dyDescent="0.25">
      <c r="A153" s="14">
        <v>275</v>
      </c>
      <c r="B153" s="15" t="s">
        <v>1058</v>
      </c>
      <c r="C153" s="14" t="s">
        <v>1059</v>
      </c>
      <c r="D153" s="16">
        <v>40</v>
      </c>
      <c r="E153" s="16">
        <v>19</v>
      </c>
      <c r="F153" s="16"/>
      <c r="G153" s="11">
        <v>36</v>
      </c>
      <c r="H153" s="1" t="s">
        <v>1174</v>
      </c>
    </row>
    <row r="154" spans="1:8" x14ac:dyDescent="0.25">
      <c r="A154" s="12">
        <v>21</v>
      </c>
      <c r="B154" s="8" t="s">
        <v>637</v>
      </c>
      <c r="C154" s="1" t="s">
        <v>639</v>
      </c>
      <c r="D154" s="2">
        <v>2</v>
      </c>
      <c r="E154" s="2">
        <v>5</v>
      </c>
      <c r="F154" s="2"/>
      <c r="G154" s="11">
        <v>37</v>
      </c>
      <c r="H154" s="1" t="s">
        <v>69</v>
      </c>
    </row>
    <row r="155" spans="1:8" x14ac:dyDescent="0.25">
      <c r="A155" s="12">
        <v>54</v>
      </c>
      <c r="B155" s="8" t="s">
        <v>657</v>
      </c>
      <c r="C155" s="1" t="s">
        <v>677</v>
      </c>
      <c r="D155" s="2">
        <v>2</v>
      </c>
      <c r="E155" s="2">
        <v>5</v>
      </c>
      <c r="F155" s="2"/>
      <c r="G155" s="11"/>
      <c r="H155" s="1" t="s">
        <v>69</v>
      </c>
    </row>
    <row r="156" spans="1:8" x14ac:dyDescent="0.25">
      <c r="A156" s="12">
        <v>55</v>
      </c>
      <c r="B156" s="8" t="s">
        <v>657</v>
      </c>
      <c r="C156" s="1" t="s">
        <v>678</v>
      </c>
      <c r="D156" s="2">
        <v>3</v>
      </c>
      <c r="E156" s="2">
        <v>3</v>
      </c>
      <c r="F156" s="2"/>
      <c r="G156" s="11"/>
      <c r="H156" s="1" t="s">
        <v>69</v>
      </c>
    </row>
    <row r="157" spans="1:8" x14ac:dyDescent="0.25">
      <c r="A157" s="12">
        <v>57</v>
      </c>
      <c r="B157" s="8" t="s">
        <v>657</v>
      </c>
      <c r="C157" s="1" t="s">
        <v>680</v>
      </c>
      <c r="D157" s="2">
        <v>3</v>
      </c>
      <c r="E157" s="2">
        <v>10</v>
      </c>
      <c r="F157" s="2"/>
      <c r="G157" s="11"/>
      <c r="H157" s="1" t="s">
        <v>69</v>
      </c>
    </row>
    <row r="158" spans="1:8" x14ac:dyDescent="0.25">
      <c r="A158" s="12">
        <v>59</v>
      </c>
      <c r="B158" s="8" t="s">
        <v>657</v>
      </c>
      <c r="C158" s="1" t="s">
        <v>682</v>
      </c>
      <c r="D158" s="2">
        <v>5</v>
      </c>
      <c r="E158" s="2">
        <v>15</v>
      </c>
      <c r="F158" s="2">
        <v>6</v>
      </c>
      <c r="G158" s="11"/>
      <c r="H158" s="1" t="s">
        <v>69</v>
      </c>
    </row>
    <row r="159" spans="1:8" x14ac:dyDescent="0.25">
      <c r="A159" s="12">
        <v>61</v>
      </c>
      <c r="B159" s="8" t="s">
        <v>657</v>
      </c>
      <c r="C159" s="1" t="s">
        <v>684</v>
      </c>
      <c r="D159" s="2">
        <v>3</v>
      </c>
      <c r="E159" s="2"/>
      <c r="F159" s="2"/>
      <c r="G159" s="11"/>
      <c r="H159" s="1" t="s">
        <v>69</v>
      </c>
    </row>
    <row r="160" spans="1:8" x14ac:dyDescent="0.25">
      <c r="A160" s="12">
        <v>123</v>
      </c>
      <c r="B160" s="8" t="s">
        <v>637</v>
      </c>
      <c r="C160" s="1" t="s">
        <v>640</v>
      </c>
      <c r="D160" s="2">
        <v>3</v>
      </c>
      <c r="E160" s="2">
        <v>10</v>
      </c>
      <c r="F160" s="2"/>
      <c r="G160" s="11"/>
      <c r="H160" s="1" t="s">
        <v>69</v>
      </c>
    </row>
    <row r="161" spans="1:8" x14ac:dyDescent="0.25">
      <c r="A161" s="12">
        <v>124</v>
      </c>
      <c r="B161" s="8" t="s">
        <v>637</v>
      </c>
      <c r="C161" s="1" t="s">
        <v>641</v>
      </c>
      <c r="D161" s="2">
        <v>2</v>
      </c>
      <c r="E161" s="2">
        <v>10</v>
      </c>
      <c r="F161" s="2"/>
      <c r="G161" s="11"/>
      <c r="H161" s="1" t="s">
        <v>69</v>
      </c>
    </row>
    <row r="162" spans="1:8" x14ac:dyDescent="0.25">
      <c r="A162" s="11">
        <v>23</v>
      </c>
      <c r="B162" s="8" t="s">
        <v>862</v>
      </c>
      <c r="C162" s="1" t="s">
        <v>167</v>
      </c>
      <c r="D162" s="2">
        <v>42</v>
      </c>
      <c r="E162" s="2"/>
      <c r="F162" s="2"/>
      <c r="G162" s="11">
        <v>38</v>
      </c>
      <c r="H162" s="1" t="s">
        <v>1175</v>
      </c>
    </row>
    <row r="163" spans="1:8" x14ac:dyDescent="0.25">
      <c r="A163" s="11">
        <v>24</v>
      </c>
      <c r="B163" s="8" t="s">
        <v>486</v>
      </c>
      <c r="C163" s="1" t="s">
        <v>487</v>
      </c>
      <c r="D163" s="2">
        <v>46</v>
      </c>
      <c r="E163" s="2">
        <v>4</v>
      </c>
      <c r="F163" s="2"/>
      <c r="G163" s="11"/>
      <c r="H163" s="1" t="s">
        <v>1175</v>
      </c>
    </row>
    <row r="164" spans="1:8" x14ac:dyDescent="0.25">
      <c r="A164" s="11">
        <v>80</v>
      </c>
      <c r="B164" s="8" t="s">
        <v>1024</v>
      </c>
      <c r="C164" s="1" t="s">
        <v>1025</v>
      </c>
      <c r="D164" s="2">
        <v>67</v>
      </c>
      <c r="E164" s="2">
        <v>4</v>
      </c>
      <c r="F164" s="2"/>
      <c r="G164" s="11"/>
      <c r="H164" s="1" t="s">
        <v>1175</v>
      </c>
    </row>
    <row r="165" spans="1:8" x14ac:dyDescent="0.25">
      <c r="A165" s="11">
        <v>137</v>
      </c>
      <c r="B165" s="8" t="s">
        <v>559</v>
      </c>
      <c r="C165" s="1" t="s">
        <v>570</v>
      </c>
      <c r="D165" s="2">
        <v>267</v>
      </c>
      <c r="E165" s="2">
        <v>15</v>
      </c>
      <c r="F165" s="2"/>
      <c r="G165" s="11">
        <v>39</v>
      </c>
      <c r="H165" s="1" t="s">
        <v>1176</v>
      </c>
    </row>
    <row r="166" spans="1:8" x14ac:dyDescent="0.25">
      <c r="A166" s="12">
        <v>133</v>
      </c>
      <c r="B166" s="8" t="s">
        <v>384</v>
      </c>
      <c r="C166" s="1" t="s">
        <v>172</v>
      </c>
      <c r="D166" s="2">
        <v>9</v>
      </c>
      <c r="E166" s="2">
        <v>9</v>
      </c>
      <c r="F166" s="2"/>
      <c r="G166" s="11"/>
      <c r="H166" s="1" t="s">
        <v>1176</v>
      </c>
    </row>
    <row r="167" spans="1:8" x14ac:dyDescent="0.25">
      <c r="A167" s="12">
        <v>224</v>
      </c>
      <c r="B167" s="8" t="s">
        <v>794</v>
      </c>
      <c r="C167" s="1" t="s">
        <v>798</v>
      </c>
      <c r="D167" s="2">
        <v>3</v>
      </c>
      <c r="E167" s="2">
        <v>10</v>
      </c>
      <c r="F167" s="2"/>
      <c r="G167" s="11"/>
      <c r="H167" s="1" t="s">
        <v>1176</v>
      </c>
    </row>
    <row r="168" spans="1:8" x14ac:dyDescent="0.25">
      <c r="A168" s="11">
        <v>84</v>
      </c>
      <c r="B168" s="8" t="s">
        <v>179</v>
      </c>
      <c r="C168" s="1" t="s">
        <v>180</v>
      </c>
      <c r="D168" s="2">
        <v>5</v>
      </c>
      <c r="E168" s="2">
        <v>5</v>
      </c>
      <c r="F168" s="2"/>
      <c r="G168" s="11">
        <v>40</v>
      </c>
      <c r="H168" s="1" t="s">
        <v>1177</v>
      </c>
    </row>
    <row r="169" spans="1:8" x14ac:dyDescent="0.25">
      <c r="A169" s="11">
        <v>85</v>
      </c>
      <c r="B169" s="8" t="s">
        <v>179</v>
      </c>
      <c r="C169" s="1" t="s">
        <v>182</v>
      </c>
      <c r="D169" s="2">
        <v>10</v>
      </c>
      <c r="E169" s="2">
        <v>10</v>
      </c>
      <c r="F169" s="2"/>
      <c r="G169" s="11"/>
      <c r="H169" s="1" t="s">
        <v>1177</v>
      </c>
    </row>
    <row r="170" spans="1:8" x14ac:dyDescent="0.25">
      <c r="A170" s="11">
        <v>86</v>
      </c>
      <c r="B170" s="8" t="s">
        <v>179</v>
      </c>
      <c r="C170" s="1" t="s">
        <v>184</v>
      </c>
      <c r="D170" s="2">
        <v>2</v>
      </c>
      <c r="E170" s="2">
        <v>2</v>
      </c>
      <c r="F170" s="2"/>
      <c r="G170" s="11"/>
      <c r="H170" s="1" t="s">
        <v>1177</v>
      </c>
    </row>
    <row r="171" spans="1:8" x14ac:dyDescent="0.25">
      <c r="A171" s="11">
        <v>88</v>
      </c>
      <c r="B171" s="8" t="s">
        <v>179</v>
      </c>
      <c r="C171" s="1" t="s">
        <v>186</v>
      </c>
      <c r="D171" s="2">
        <v>1</v>
      </c>
      <c r="E171" s="2">
        <v>11</v>
      </c>
      <c r="F171" s="2">
        <v>6</v>
      </c>
      <c r="G171" s="11"/>
      <c r="H171" s="1" t="s">
        <v>1177</v>
      </c>
    </row>
    <row r="172" spans="1:8" x14ac:dyDescent="0.25">
      <c r="A172" s="11">
        <v>90</v>
      </c>
      <c r="B172" s="8" t="s">
        <v>179</v>
      </c>
      <c r="C172" s="1" t="s">
        <v>188</v>
      </c>
      <c r="D172" s="2">
        <v>4</v>
      </c>
      <c r="E172" s="2">
        <v>14</v>
      </c>
      <c r="F172" s="2">
        <v>6</v>
      </c>
      <c r="G172" s="11"/>
      <c r="H172" s="1" t="s">
        <v>1177</v>
      </c>
    </row>
    <row r="173" spans="1:8" x14ac:dyDescent="0.25">
      <c r="A173" s="11">
        <v>91</v>
      </c>
      <c r="B173" s="8" t="s">
        <v>179</v>
      </c>
      <c r="C173" s="1" t="s">
        <v>189</v>
      </c>
      <c r="D173" s="2">
        <v>4</v>
      </c>
      <c r="E173" s="2">
        <v>14</v>
      </c>
      <c r="F173" s="2">
        <v>6</v>
      </c>
      <c r="G173" s="11"/>
      <c r="H173" s="1" t="s">
        <v>1177</v>
      </c>
    </row>
    <row r="174" spans="1:8" x14ac:dyDescent="0.25">
      <c r="A174" s="11">
        <v>125</v>
      </c>
      <c r="B174" s="8" t="s">
        <v>800</v>
      </c>
      <c r="C174" s="1" t="s">
        <v>577</v>
      </c>
      <c r="D174" s="2">
        <v>36</v>
      </c>
      <c r="E174" s="2">
        <v>15</v>
      </c>
      <c r="F174" s="2"/>
      <c r="G174" s="11"/>
      <c r="H174" s="1" t="s">
        <v>1177</v>
      </c>
    </row>
    <row r="175" spans="1:8" x14ac:dyDescent="0.25">
      <c r="A175" s="11">
        <v>1</v>
      </c>
      <c r="B175" s="8" t="s">
        <v>130</v>
      </c>
      <c r="C175" s="1" t="s">
        <v>131</v>
      </c>
      <c r="D175" s="2">
        <v>2</v>
      </c>
      <c r="E175" s="2">
        <v>2</v>
      </c>
      <c r="F175" s="2"/>
      <c r="G175" s="11">
        <v>41</v>
      </c>
      <c r="H175" s="1" t="s">
        <v>1178</v>
      </c>
    </row>
    <row r="176" spans="1:8" x14ac:dyDescent="0.25">
      <c r="A176" s="11">
        <v>15</v>
      </c>
      <c r="B176" s="8" t="s">
        <v>950</v>
      </c>
      <c r="C176" s="1" t="s">
        <v>951</v>
      </c>
      <c r="D176" s="2">
        <v>3</v>
      </c>
      <c r="E176" s="2">
        <v>3</v>
      </c>
      <c r="F176" s="2"/>
      <c r="G176" s="11"/>
      <c r="H176" s="1" t="s">
        <v>1178</v>
      </c>
    </row>
    <row r="177" spans="1:8" x14ac:dyDescent="0.25">
      <c r="A177" s="12">
        <v>200</v>
      </c>
      <c r="B177" s="8" t="s">
        <v>351</v>
      </c>
      <c r="C177" s="1" t="s">
        <v>356</v>
      </c>
      <c r="D177" s="2">
        <v>32</v>
      </c>
      <c r="E177" s="2">
        <v>11</v>
      </c>
      <c r="F177" s="2"/>
      <c r="G177" s="11">
        <v>42</v>
      </c>
      <c r="H177" s="1" t="s">
        <v>1179</v>
      </c>
    </row>
    <row r="178" spans="1:8" x14ac:dyDescent="0.25">
      <c r="A178" s="12">
        <v>261</v>
      </c>
      <c r="B178" s="8" t="s">
        <v>800</v>
      </c>
      <c r="C178" s="1" t="s">
        <v>840</v>
      </c>
      <c r="D178" s="2">
        <v>16</v>
      </c>
      <c r="E178" s="2">
        <v>5</v>
      </c>
      <c r="F178" s="2">
        <v>6</v>
      </c>
      <c r="G178" s="11"/>
      <c r="H178" s="1" t="s">
        <v>1179</v>
      </c>
    </row>
    <row r="179" spans="1:8" x14ac:dyDescent="0.25">
      <c r="A179" s="13">
        <v>97</v>
      </c>
      <c r="B179" s="8" t="s">
        <v>488</v>
      </c>
      <c r="C179" s="1" t="s">
        <v>314</v>
      </c>
      <c r="D179" s="2">
        <v>6</v>
      </c>
      <c r="E179" s="2">
        <v>6</v>
      </c>
      <c r="F179" s="2"/>
      <c r="G179" s="11">
        <v>43</v>
      </c>
      <c r="H179" s="1" t="s">
        <v>1180</v>
      </c>
    </row>
    <row r="180" spans="1:8" x14ac:dyDescent="0.25">
      <c r="A180" s="12">
        <v>28</v>
      </c>
      <c r="B180" s="8" t="s">
        <v>637</v>
      </c>
      <c r="C180" s="1" t="s">
        <v>646</v>
      </c>
      <c r="D180" s="2">
        <v>2</v>
      </c>
      <c r="E180" s="2">
        <v>12</v>
      </c>
      <c r="F180" s="2">
        <v>6</v>
      </c>
      <c r="G180" s="11">
        <v>44</v>
      </c>
      <c r="H180" s="1" t="s">
        <v>1181</v>
      </c>
    </row>
    <row r="181" spans="1:8" x14ac:dyDescent="0.25">
      <c r="A181" s="12">
        <v>142</v>
      </c>
      <c r="B181" s="8" t="s">
        <v>206</v>
      </c>
      <c r="C181" s="1" t="s">
        <v>207</v>
      </c>
      <c r="D181" s="2">
        <v>28</v>
      </c>
      <c r="E181" s="2">
        <v>7</v>
      </c>
      <c r="F181" s="2"/>
      <c r="G181" s="11"/>
      <c r="H181" s="1" t="s">
        <v>1181</v>
      </c>
    </row>
    <row r="182" spans="1:8" x14ac:dyDescent="0.25">
      <c r="A182" s="12">
        <v>232</v>
      </c>
      <c r="B182" s="8" t="s">
        <v>1009</v>
      </c>
      <c r="C182" s="1" t="s">
        <v>1013</v>
      </c>
      <c r="D182" s="2">
        <v>21</v>
      </c>
      <c r="E182" s="2"/>
      <c r="F182" s="2"/>
      <c r="G182" s="11"/>
      <c r="H182" s="1" t="s">
        <v>1181</v>
      </c>
    </row>
    <row r="183" spans="1:8" x14ac:dyDescent="0.25">
      <c r="A183" s="12">
        <v>267</v>
      </c>
      <c r="B183" s="8" t="s">
        <v>881</v>
      </c>
      <c r="C183" s="1" t="s">
        <v>882</v>
      </c>
      <c r="D183" s="2">
        <v>2</v>
      </c>
      <c r="E183" s="2">
        <v>10</v>
      </c>
      <c r="F183" s="2"/>
      <c r="G183" s="11"/>
      <c r="H183" s="1" t="s">
        <v>1181</v>
      </c>
    </row>
    <row r="184" spans="1:8" x14ac:dyDescent="0.25">
      <c r="A184" s="12">
        <v>269</v>
      </c>
      <c r="B184" s="8" t="s">
        <v>108</v>
      </c>
      <c r="C184" s="1" t="s">
        <v>128</v>
      </c>
      <c r="D184" s="2">
        <v>78</v>
      </c>
      <c r="E184" s="2">
        <v>15</v>
      </c>
      <c r="F184" s="2"/>
      <c r="G184" s="11"/>
      <c r="H184" s="1" t="s">
        <v>1181</v>
      </c>
    </row>
    <row r="185" spans="1:8" x14ac:dyDescent="0.25">
      <c r="A185" s="11">
        <v>98</v>
      </c>
      <c r="B185" s="8" t="s">
        <v>967</v>
      </c>
      <c r="C185" s="1" t="s">
        <v>972</v>
      </c>
      <c r="D185" s="2">
        <v>315</v>
      </c>
      <c r="E185" s="2"/>
      <c r="F185" s="2"/>
      <c r="G185" s="11">
        <v>45</v>
      </c>
      <c r="H185" s="1" t="s">
        <v>1182</v>
      </c>
    </row>
    <row r="186" spans="1:8" x14ac:dyDescent="0.25">
      <c r="A186" s="11">
        <v>2</v>
      </c>
      <c r="B186" s="8" t="s">
        <v>146</v>
      </c>
      <c r="C186" s="1" t="s">
        <v>147</v>
      </c>
      <c r="D186" s="2">
        <v>16</v>
      </c>
      <c r="E186" s="2">
        <v>16</v>
      </c>
      <c r="F186" s="2"/>
      <c r="G186" s="11">
        <v>46</v>
      </c>
      <c r="H186" s="1" t="s">
        <v>1183</v>
      </c>
    </row>
    <row r="187" spans="1:8" x14ac:dyDescent="0.25">
      <c r="A187" s="11">
        <v>3</v>
      </c>
      <c r="B187" s="8" t="s">
        <v>148</v>
      </c>
      <c r="C187" s="9" t="s">
        <v>149</v>
      </c>
      <c r="D187" s="2">
        <v>32</v>
      </c>
      <c r="E187" s="2">
        <v>11</v>
      </c>
      <c r="F187" s="2"/>
      <c r="G187" s="11"/>
      <c r="H187" s="1" t="s">
        <v>1183</v>
      </c>
    </row>
    <row r="188" spans="1:8" x14ac:dyDescent="0.25">
      <c r="A188" s="11">
        <v>8</v>
      </c>
      <c r="B188" s="8" t="s">
        <v>436</v>
      </c>
      <c r="C188" s="1" t="s">
        <v>438</v>
      </c>
      <c r="D188" s="2">
        <v>21</v>
      </c>
      <c r="E188" s="2"/>
      <c r="F188" s="2"/>
      <c r="G188" s="11"/>
      <c r="H188" s="1" t="s">
        <v>1183</v>
      </c>
    </row>
    <row r="189" spans="1:8" x14ac:dyDescent="0.25">
      <c r="A189" s="11">
        <v>34</v>
      </c>
      <c r="B189" s="8" t="s">
        <v>368</v>
      </c>
      <c r="C189" s="1" t="s">
        <v>172</v>
      </c>
      <c r="D189" s="2">
        <v>37</v>
      </c>
      <c r="E189" s="2">
        <v>16</v>
      </c>
      <c r="F189" s="2"/>
      <c r="G189" s="11"/>
      <c r="H189" s="1" t="s">
        <v>1183</v>
      </c>
    </row>
    <row r="190" spans="1:8" x14ac:dyDescent="0.25">
      <c r="A190" s="11">
        <v>40</v>
      </c>
      <c r="B190" s="8" t="s">
        <v>773</v>
      </c>
      <c r="C190" s="1" t="s">
        <v>778</v>
      </c>
      <c r="D190" s="2">
        <v>107</v>
      </c>
      <c r="E190" s="2">
        <v>2</v>
      </c>
      <c r="F190" s="2"/>
      <c r="G190" s="11"/>
      <c r="H190" s="1" t="s">
        <v>1183</v>
      </c>
    </row>
    <row r="191" spans="1:8" x14ac:dyDescent="0.25">
      <c r="A191" s="11">
        <v>41</v>
      </c>
      <c r="B191" s="8" t="s">
        <v>597</v>
      </c>
      <c r="C191" s="1" t="s">
        <v>1102</v>
      </c>
      <c r="D191" s="2">
        <v>173</v>
      </c>
      <c r="E191" s="2">
        <v>15</v>
      </c>
      <c r="F191" s="2"/>
      <c r="G191" s="11"/>
      <c r="H191" s="1" t="s">
        <v>1183</v>
      </c>
    </row>
    <row r="192" spans="1:8" x14ac:dyDescent="0.25">
      <c r="A192" s="11">
        <v>42</v>
      </c>
      <c r="B192" s="8" t="s">
        <v>597</v>
      </c>
      <c r="C192" s="1" t="s">
        <v>599</v>
      </c>
      <c r="D192" s="2">
        <v>120</v>
      </c>
      <c r="E192" s="2">
        <v>15</v>
      </c>
      <c r="F192" s="2"/>
      <c r="G192" s="11"/>
      <c r="H192" s="1" t="s">
        <v>1183</v>
      </c>
    </row>
    <row r="193" spans="1:8" x14ac:dyDescent="0.25">
      <c r="A193" s="12">
        <v>141</v>
      </c>
      <c r="B193" s="8" t="s">
        <v>196</v>
      </c>
      <c r="C193" s="1" t="s">
        <v>203</v>
      </c>
      <c r="D193" s="2">
        <v>16</v>
      </c>
      <c r="E193" s="2">
        <v>16</v>
      </c>
      <c r="F193" s="2"/>
      <c r="G193" s="11">
        <v>47</v>
      </c>
      <c r="H193" s="1" t="s">
        <v>1184</v>
      </c>
    </row>
    <row r="194" spans="1:8" x14ac:dyDescent="0.25">
      <c r="A194" s="12">
        <v>222</v>
      </c>
      <c r="B194" s="8" t="s">
        <v>738</v>
      </c>
      <c r="C194" s="1" t="s">
        <v>743</v>
      </c>
      <c r="D194" s="2">
        <v>11</v>
      </c>
      <c r="E194" s="2">
        <v>0</v>
      </c>
      <c r="F194" s="2">
        <v>6</v>
      </c>
      <c r="G194" s="11"/>
      <c r="H194" s="1" t="s">
        <v>1184</v>
      </c>
    </row>
    <row r="195" spans="1:8" x14ac:dyDescent="0.25">
      <c r="A195" s="14">
        <v>273</v>
      </c>
      <c r="B195" s="15"/>
      <c r="C195" s="14" t="s">
        <v>1107</v>
      </c>
      <c r="D195" s="16">
        <v>26</v>
      </c>
      <c r="E195" s="16">
        <v>5</v>
      </c>
      <c r="F195" s="16"/>
      <c r="G195" s="11"/>
      <c r="H195" s="1" t="s">
        <v>1184</v>
      </c>
    </row>
    <row r="196" spans="1:8" x14ac:dyDescent="0.25">
      <c r="A196" s="14">
        <v>276</v>
      </c>
      <c r="B196" s="15" t="s">
        <v>1058</v>
      </c>
      <c r="C196" s="14" t="s">
        <v>1060</v>
      </c>
      <c r="D196" s="16">
        <v>36</v>
      </c>
      <c r="E196" s="16">
        <v>15</v>
      </c>
      <c r="F196" s="16"/>
      <c r="G196" s="11"/>
      <c r="H196" s="1" t="s">
        <v>1184</v>
      </c>
    </row>
    <row r="197" spans="1:8" x14ac:dyDescent="0.25">
      <c r="A197" s="14">
        <v>278</v>
      </c>
      <c r="B197" s="15" t="s">
        <v>1058</v>
      </c>
      <c r="C197" s="14" t="s">
        <v>1062</v>
      </c>
      <c r="D197" s="16">
        <v>78</v>
      </c>
      <c r="E197" s="16">
        <v>15</v>
      </c>
      <c r="F197" s="16"/>
      <c r="G197" s="11"/>
      <c r="H197" s="1" t="s">
        <v>1184</v>
      </c>
    </row>
    <row r="198" spans="1:8" x14ac:dyDescent="0.25">
      <c r="A198" s="14">
        <v>279</v>
      </c>
      <c r="B198" s="15" t="s">
        <v>1058</v>
      </c>
      <c r="C198" s="14" t="s">
        <v>760</v>
      </c>
      <c r="D198" s="16">
        <v>40</v>
      </c>
      <c r="E198" s="16">
        <v>19</v>
      </c>
      <c r="F198" s="16"/>
      <c r="G198" s="11"/>
      <c r="H198" s="1" t="s">
        <v>1184</v>
      </c>
    </row>
    <row r="199" spans="1:8" x14ac:dyDescent="0.25">
      <c r="A199" s="14">
        <v>285</v>
      </c>
      <c r="B199" s="15" t="s">
        <v>1050</v>
      </c>
      <c r="C199" s="14" t="s">
        <v>1185</v>
      </c>
      <c r="D199" s="16">
        <v>18</v>
      </c>
      <c r="E199" s="16">
        <v>18</v>
      </c>
      <c r="F199" s="16"/>
      <c r="G199" s="11"/>
      <c r="H199" s="1" t="s">
        <v>1184</v>
      </c>
    </row>
    <row r="200" spans="1:8" x14ac:dyDescent="0.25">
      <c r="A200" s="13">
        <v>145</v>
      </c>
      <c r="B200" s="8" t="s">
        <v>1064</v>
      </c>
      <c r="C200" s="1" t="s">
        <v>1116</v>
      </c>
      <c r="D200" s="2">
        <v>1</v>
      </c>
      <c r="E200" s="2">
        <v>2</v>
      </c>
      <c r="F200" s="2"/>
      <c r="G200" s="11">
        <v>48</v>
      </c>
      <c r="H200" s="1" t="s">
        <v>1186</v>
      </c>
    </row>
    <row r="201" spans="1:8" x14ac:dyDescent="0.25">
      <c r="A201" s="12">
        <v>67</v>
      </c>
      <c r="B201" s="8" t="s">
        <v>731</v>
      </c>
      <c r="C201" s="1" t="s">
        <v>732</v>
      </c>
      <c r="D201" s="2">
        <v>5</v>
      </c>
      <c r="E201" s="2">
        <v>15</v>
      </c>
      <c r="F201" s="2">
        <v>6</v>
      </c>
      <c r="G201" s="11">
        <v>49</v>
      </c>
      <c r="H201" s="1" t="s">
        <v>1187</v>
      </c>
    </row>
    <row r="202" spans="1:8" x14ac:dyDescent="0.25">
      <c r="A202" s="12">
        <v>152</v>
      </c>
      <c r="B202" s="8" t="s">
        <v>223</v>
      </c>
      <c r="C202" s="1" t="s">
        <v>249</v>
      </c>
      <c r="D202" s="2">
        <v>13</v>
      </c>
      <c r="E202" s="2">
        <v>13</v>
      </c>
      <c r="F202" s="2"/>
      <c r="G202" s="11"/>
      <c r="H202" s="1" t="s">
        <v>1187</v>
      </c>
    </row>
    <row r="203" spans="1:8" x14ac:dyDescent="0.25">
      <c r="A203" s="12">
        <v>229</v>
      </c>
      <c r="B203" s="8" t="s">
        <v>1009</v>
      </c>
      <c r="C203" s="1" t="s">
        <v>1010</v>
      </c>
      <c r="D203" s="2">
        <v>6</v>
      </c>
      <c r="E203" s="2">
        <v>16</v>
      </c>
      <c r="F203" s="2">
        <v>6</v>
      </c>
      <c r="G203" s="11"/>
      <c r="H203" s="1" t="s">
        <v>1187</v>
      </c>
    </row>
    <row r="204" spans="1:8" x14ac:dyDescent="0.25">
      <c r="A204" s="12">
        <v>234</v>
      </c>
      <c r="B204" s="8" t="s">
        <v>1003</v>
      </c>
      <c r="C204" s="1" t="s">
        <v>1006</v>
      </c>
      <c r="D204" s="2">
        <v>9</v>
      </c>
      <c r="E204" s="2">
        <v>19</v>
      </c>
      <c r="F204" s="2">
        <v>6</v>
      </c>
      <c r="G204" s="11"/>
      <c r="H204" s="1" t="s">
        <v>1187</v>
      </c>
    </row>
    <row r="205" spans="1:8" x14ac:dyDescent="0.25">
      <c r="A205" s="12">
        <v>237</v>
      </c>
      <c r="B205" s="8" t="s">
        <v>746</v>
      </c>
      <c r="C205" s="1" t="s">
        <v>747</v>
      </c>
      <c r="D205" s="2">
        <v>9</v>
      </c>
      <c r="E205" s="2">
        <v>19</v>
      </c>
      <c r="F205" s="2">
        <v>6</v>
      </c>
      <c r="G205" s="11"/>
      <c r="H205" s="1" t="s">
        <v>1187</v>
      </c>
    </row>
    <row r="206" spans="1:8" x14ac:dyDescent="0.25">
      <c r="A206" s="12">
        <v>188</v>
      </c>
      <c r="B206" s="8" t="s">
        <v>223</v>
      </c>
      <c r="C206" s="1" t="s">
        <v>291</v>
      </c>
      <c r="D206" s="2">
        <v>24</v>
      </c>
      <c r="E206" s="2">
        <v>3</v>
      </c>
      <c r="F206" s="2"/>
      <c r="G206" s="11">
        <v>50</v>
      </c>
      <c r="H206" s="1" t="s">
        <v>1188</v>
      </c>
    </row>
    <row r="207" spans="1:8" x14ac:dyDescent="0.25">
      <c r="A207" s="13">
        <v>143</v>
      </c>
      <c r="B207" s="8"/>
      <c r="C207" s="1" t="s">
        <v>1045</v>
      </c>
      <c r="D207" s="2">
        <v>1</v>
      </c>
      <c r="E207" s="2">
        <v>13</v>
      </c>
      <c r="F207" s="2"/>
      <c r="G207" s="11">
        <v>51</v>
      </c>
      <c r="H207" s="1" t="s">
        <v>1189</v>
      </c>
    </row>
    <row r="208" spans="1:8" x14ac:dyDescent="0.25">
      <c r="A208" s="14">
        <v>281</v>
      </c>
      <c r="B208" s="15" t="s">
        <v>1190</v>
      </c>
      <c r="C208" s="14" t="s">
        <v>651</v>
      </c>
      <c r="D208" s="16">
        <v>37</v>
      </c>
      <c r="E208" s="16">
        <v>16</v>
      </c>
      <c r="F208" s="16"/>
      <c r="G208" s="11">
        <v>52</v>
      </c>
      <c r="H208" s="1" t="s">
        <v>1191</v>
      </c>
    </row>
    <row r="209" spans="1:8" x14ac:dyDescent="0.25">
      <c r="A209" s="13">
        <v>19</v>
      </c>
      <c r="B209" s="8" t="s">
        <v>698</v>
      </c>
      <c r="C209" s="1" t="s">
        <v>708</v>
      </c>
      <c r="D209" s="2">
        <v>1</v>
      </c>
      <c r="E209" s="2">
        <v>10</v>
      </c>
      <c r="F209" s="2"/>
      <c r="G209" s="11">
        <v>53</v>
      </c>
      <c r="H209" s="1" t="s">
        <v>1192</v>
      </c>
    </row>
    <row r="210" spans="1:8" x14ac:dyDescent="0.25">
      <c r="A210" s="13">
        <v>23</v>
      </c>
      <c r="B210" s="8" t="s">
        <v>101</v>
      </c>
      <c r="C210" s="1" t="s">
        <v>1117</v>
      </c>
      <c r="D210" s="2">
        <v>1</v>
      </c>
      <c r="E210" s="2">
        <v>6</v>
      </c>
      <c r="F210" s="2"/>
      <c r="G210" s="11"/>
      <c r="H210" s="1" t="s">
        <v>1192</v>
      </c>
    </row>
    <row r="211" spans="1:8" x14ac:dyDescent="0.25">
      <c r="A211" s="13">
        <v>24</v>
      </c>
      <c r="B211" s="8" t="s">
        <v>132</v>
      </c>
      <c r="C211" s="1" t="s">
        <v>133</v>
      </c>
      <c r="D211" s="2"/>
      <c r="E211" s="2">
        <v>16</v>
      </c>
      <c r="F211" s="2"/>
      <c r="G211" s="11"/>
      <c r="H211" s="1" t="s">
        <v>1192</v>
      </c>
    </row>
    <row r="212" spans="1:8" x14ac:dyDescent="0.25">
      <c r="A212" s="13">
        <v>36</v>
      </c>
      <c r="B212" s="8" t="s">
        <v>173</v>
      </c>
      <c r="C212" s="1" t="s">
        <v>177</v>
      </c>
      <c r="D212" s="2">
        <v>30</v>
      </c>
      <c r="E212" s="2">
        <v>9</v>
      </c>
      <c r="F212" s="2"/>
      <c r="G212" s="11"/>
      <c r="H212" s="1" t="s">
        <v>1192</v>
      </c>
    </row>
    <row r="213" spans="1:8" x14ac:dyDescent="0.25">
      <c r="A213" s="13">
        <v>131</v>
      </c>
      <c r="B213" s="8" t="s">
        <v>945</v>
      </c>
      <c r="C213" s="1" t="s">
        <v>947</v>
      </c>
      <c r="D213" s="2">
        <v>1</v>
      </c>
      <c r="E213" s="2">
        <v>5</v>
      </c>
      <c r="F213" s="2"/>
      <c r="G213" s="11"/>
      <c r="H213" s="1" t="s">
        <v>1192</v>
      </c>
    </row>
    <row r="214" spans="1:8" x14ac:dyDescent="0.25">
      <c r="A214" s="13">
        <v>132</v>
      </c>
      <c r="B214" s="8" t="s">
        <v>948</v>
      </c>
      <c r="C214" s="1" t="s">
        <v>949</v>
      </c>
      <c r="D214" s="2">
        <v>1</v>
      </c>
      <c r="E214" s="2">
        <v>2</v>
      </c>
      <c r="F214" s="2"/>
      <c r="G214" s="11"/>
      <c r="H214" s="1" t="s">
        <v>1192</v>
      </c>
    </row>
    <row r="215" spans="1:8" x14ac:dyDescent="0.25">
      <c r="A215" s="13">
        <v>149</v>
      </c>
      <c r="B215" s="8"/>
      <c r="C215" s="1" t="s">
        <v>1193</v>
      </c>
      <c r="D215" s="2"/>
      <c r="E215" s="2">
        <v>12</v>
      </c>
      <c r="F215" s="2"/>
      <c r="G215" s="11"/>
      <c r="H215" s="1" t="s">
        <v>1192</v>
      </c>
    </row>
    <row r="216" spans="1:8" x14ac:dyDescent="0.25">
      <c r="A216" s="12">
        <v>8</v>
      </c>
      <c r="B216" s="8" t="s">
        <v>215</v>
      </c>
      <c r="C216" s="1" t="s">
        <v>216</v>
      </c>
      <c r="D216" s="2">
        <v>22</v>
      </c>
      <c r="E216" s="2">
        <v>1</v>
      </c>
      <c r="F216" s="2"/>
      <c r="G216" s="11">
        <v>54</v>
      </c>
      <c r="H216" s="1" t="s">
        <v>59</v>
      </c>
    </row>
    <row r="217" spans="1:8" x14ac:dyDescent="0.25">
      <c r="A217" s="12">
        <v>70</v>
      </c>
      <c r="B217" s="8" t="s">
        <v>897</v>
      </c>
      <c r="C217" s="1" t="s">
        <v>900</v>
      </c>
      <c r="D217" s="2">
        <v>1</v>
      </c>
      <c r="E217" s="2">
        <v>6</v>
      </c>
      <c r="F217" s="2"/>
      <c r="G217" s="11"/>
      <c r="H217" s="1" t="s">
        <v>59</v>
      </c>
    </row>
    <row r="218" spans="1:8" x14ac:dyDescent="0.25">
      <c r="A218" s="12">
        <v>72</v>
      </c>
      <c r="B218" s="8" t="s">
        <v>897</v>
      </c>
      <c r="C218" s="1" t="s">
        <v>902</v>
      </c>
      <c r="D218" s="2">
        <v>3</v>
      </c>
      <c r="E218" s="2"/>
      <c r="F218" s="2"/>
      <c r="G218" s="11"/>
      <c r="H218" s="1" t="s">
        <v>59</v>
      </c>
    </row>
    <row r="219" spans="1:8" x14ac:dyDescent="0.25">
      <c r="A219" s="12">
        <v>74</v>
      </c>
      <c r="B219" s="8" t="s">
        <v>977</v>
      </c>
      <c r="C219" s="1" t="s">
        <v>978</v>
      </c>
      <c r="D219" s="2">
        <v>2</v>
      </c>
      <c r="E219" s="2">
        <v>12</v>
      </c>
      <c r="F219" s="2">
        <v>6</v>
      </c>
      <c r="G219" s="11"/>
      <c r="H219" s="1" t="s">
        <v>59</v>
      </c>
    </row>
    <row r="220" spans="1:8" x14ac:dyDescent="0.25">
      <c r="A220" s="12">
        <v>75</v>
      </c>
      <c r="B220" s="8" t="s">
        <v>977</v>
      </c>
      <c r="C220" s="1" t="s">
        <v>979</v>
      </c>
      <c r="D220" s="2">
        <v>3</v>
      </c>
      <c r="E220" s="2">
        <v>13</v>
      </c>
      <c r="F220" s="2">
        <v>6</v>
      </c>
      <c r="G220" s="11"/>
      <c r="H220" s="1" t="s">
        <v>59</v>
      </c>
    </row>
    <row r="221" spans="1:8" x14ac:dyDescent="0.25">
      <c r="A221" s="12">
        <v>99</v>
      </c>
      <c r="B221" s="8" t="s">
        <v>223</v>
      </c>
      <c r="C221" s="1" t="s">
        <v>230</v>
      </c>
      <c r="D221" s="2">
        <v>16</v>
      </c>
      <c r="E221" s="2">
        <v>16</v>
      </c>
      <c r="F221" s="2"/>
      <c r="G221" s="11"/>
      <c r="H221" s="1" t="s">
        <v>59</v>
      </c>
    </row>
    <row r="222" spans="1:8" x14ac:dyDescent="0.25">
      <c r="A222" s="12">
        <v>110</v>
      </c>
      <c r="B222" s="8" t="s">
        <v>223</v>
      </c>
      <c r="C222" s="1" t="s">
        <v>242</v>
      </c>
      <c r="D222" s="2">
        <v>9</v>
      </c>
      <c r="E222" s="2">
        <v>19</v>
      </c>
      <c r="F222" s="2">
        <v>6</v>
      </c>
      <c r="G222" s="11"/>
      <c r="H222" s="1" t="s">
        <v>59</v>
      </c>
    </row>
    <row r="223" spans="1:8" x14ac:dyDescent="0.25">
      <c r="A223" s="12">
        <v>146</v>
      </c>
      <c r="B223" s="8" t="s">
        <v>223</v>
      </c>
      <c r="C223" s="1" t="s">
        <v>251</v>
      </c>
      <c r="D223" s="2">
        <v>18</v>
      </c>
      <c r="E223" s="2">
        <v>7</v>
      </c>
      <c r="F223" s="2">
        <v>6</v>
      </c>
      <c r="G223" s="11"/>
      <c r="H223" s="1" t="s">
        <v>59</v>
      </c>
    </row>
    <row r="224" spans="1:8" x14ac:dyDescent="0.25">
      <c r="A224" s="12">
        <v>158</v>
      </c>
      <c r="B224" s="8" t="s">
        <v>223</v>
      </c>
      <c r="C224" s="1" t="s">
        <v>261</v>
      </c>
      <c r="D224" s="2">
        <v>31</v>
      </c>
      <c r="E224" s="2">
        <v>10</v>
      </c>
      <c r="F224" s="2"/>
      <c r="G224" s="11"/>
      <c r="H224" s="1" t="s">
        <v>59</v>
      </c>
    </row>
    <row r="225" spans="1:8" x14ac:dyDescent="0.25">
      <c r="A225" s="12">
        <v>163</v>
      </c>
      <c r="B225" s="8" t="s">
        <v>223</v>
      </c>
      <c r="C225" s="1" t="s">
        <v>266</v>
      </c>
      <c r="D225" s="2">
        <v>30</v>
      </c>
      <c r="E225" s="2">
        <v>9</v>
      </c>
      <c r="F225" s="2"/>
      <c r="G225" s="11"/>
      <c r="H225" s="1" t="s">
        <v>59</v>
      </c>
    </row>
    <row r="226" spans="1:8" x14ac:dyDescent="0.25">
      <c r="A226" s="12">
        <v>165</v>
      </c>
      <c r="B226" s="8" t="s">
        <v>223</v>
      </c>
      <c r="C226" s="1" t="s">
        <v>268</v>
      </c>
      <c r="D226" s="2">
        <v>17</v>
      </c>
      <c r="E226" s="2">
        <v>17</v>
      </c>
      <c r="F226" s="2"/>
      <c r="G226" s="11"/>
      <c r="H226" s="1" t="s">
        <v>59</v>
      </c>
    </row>
    <row r="227" spans="1:8" x14ac:dyDescent="0.25">
      <c r="A227" s="12">
        <v>189</v>
      </c>
      <c r="B227" s="8" t="s">
        <v>223</v>
      </c>
      <c r="C227" s="1" t="s">
        <v>275</v>
      </c>
      <c r="D227" s="2">
        <v>15</v>
      </c>
      <c r="E227" s="2">
        <v>15</v>
      </c>
      <c r="F227" s="2"/>
      <c r="G227" s="11"/>
      <c r="H227" s="1" t="s">
        <v>59</v>
      </c>
    </row>
    <row r="228" spans="1:8" x14ac:dyDescent="0.25">
      <c r="A228" s="12">
        <v>208</v>
      </c>
      <c r="B228" s="8" t="s">
        <v>396</v>
      </c>
      <c r="C228" s="1" t="s">
        <v>397</v>
      </c>
      <c r="D228" s="2">
        <v>15</v>
      </c>
      <c r="E228" s="2">
        <v>15</v>
      </c>
      <c r="F228" s="2"/>
      <c r="G228" s="11"/>
      <c r="H228" s="1" t="s">
        <v>59</v>
      </c>
    </row>
    <row r="229" spans="1:8" x14ac:dyDescent="0.25">
      <c r="A229" s="12">
        <v>210</v>
      </c>
      <c r="B229" s="8" t="s">
        <v>447</v>
      </c>
      <c r="C229" s="1" t="s">
        <v>450</v>
      </c>
      <c r="D229" s="2">
        <v>8</v>
      </c>
      <c r="E229" s="2"/>
      <c r="F229" s="2"/>
      <c r="G229" s="11"/>
      <c r="H229" s="1" t="s">
        <v>59</v>
      </c>
    </row>
    <row r="230" spans="1:8" x14ac:dyDescent="0.25">
      <c r="A230" s="13">
        <v>12</v>
      </c>
      <c r="B230" s="8" t="s">
        <v>698</v>
      </c>
      <c r="C230" s="1" t="s">
        <v>699</v>
      </c>
      <c r="D230" s="2">
        <v>8</v>
      </c>
      <c r="E230" s="2">
        <v>10</v>
      </c>
      <c r="F230" s="2"/>
      <c r="G230" s="11"/>
      <c r="H230" s="1" t="s">
        <v>59</v>
      </c>
    </row>
    <row r="231" spans="1:8" x14ac:dyDescent="0.25">
      <c r="A231" s="13">
        <v>13</v>
      </c>
      <c r="B231" s="8" t="s">
        <v>698</v>
      </c>
      <c r="C231" s="1" t="s">
        <v>700</v>
      </c>
      <c r="D231" s="2"/>
      <c r="E231" s="2"/>
      <c r="F231" s="2"/>
      <c r="G231" s="11"/>
      <c r="H231" s="1" t="s">
        <v>59</v>
      </c>
    </row>
    <row r="232" spans="1:8" x14ac:dyDescent="0.25">
      <c r="A232" s="13">
        <v>73</v>
      </c>
      <c r="B232" s="8" t="s">
        <v>456</v>
      </c>
      <c r="C232" s="1" t="s">
        <v>457</v>
      </c>
      <c r="D232" s="2">
        <v>23</v>
      </c>
      <c r="E232" s="2">
        <v>2</v>
      </c>
      <c r="F232" s="2"/>
      <c r="G232" s="11"/>
      <c r="H232" s="1" t="s">
        <v>1194</v>
      </c>
    </row>
    <row r="233" spans="1:8" x14ac:dyDescent="0.25">
      <c r="A233" s="13">
        <v>142</v>
      </c>
      <c r="B233" s="8" t="s">
        <v>1009</v>
      </c>
      <c r="C233" s="1" t="s">
        <v>526</v>
      </c>
      <c r="D233" s="2">
        <v>5</v>
      </c>
      <c r="E233" s="2">
        <v>15</v>
      </c>
      <c r="F233" s="2">
        <v>6</v>
      </c>
      <c r="G233" s="11"/>
      <c r="H233" s="1" t="s">
        <v>1194</v>
      </c>
    </row>
    <row r="234" spans="1:8" x14ac:dyDescent="0.25">
      <c r="A234" s="13">
        <v>148</v>
      </c>
      <c r="B234" s="8" t="s">
        <v>1064</v>
      </c>
      <c r="C234" s="1" t="s">
        <v>1116</v>
      </c>
      <c r="D234" s="2"/>
      <c r="E234" s="2">
        <v>11</v>
      </c>
      <c r="F234" s="2"/>
      <c r="G234" s="11">
        <v>55</v>
      </c>
      <c r="H234" s="1" t="s">
        <v>1195</v>
      </c>
    </row>
    <row r="235" spans="1:8" x14ac:dyDescent="0.25">
      <c r="A235" s="12">
        <v>73</v>
      </c>
      <c r="B235" s="8" t="s">
        <v>973</v>
      </c>
      <c r="C235" s="1" t="s">
        <v>974</v>
      </c>
      <c r="D235" s="2">
        <v>26</v>
      </c>
      <c r="E235" s="2">
        <v>15</v>
      </c>
      <c r="F235" s="2"/>
      <c r="G235" s="11">
        <v>56</v>
      </c>
      <c r="H235" s="1" t="s">
        <v>53</v>
      </c>
    </row>
    <row r="236" spans="1:8" x14ac:dyDescent="0.25">
      <c r="A236" s="11">
        <v>19</v>
      </c>
      <c r="B236" s="8" t="s">
        <v>1032</v>
      </c>
      <c r="C236" s="1" t="s">
        <v>1033</v>
      </c>
      <c r="D236" s="2">
        <v>7</v>
      </c>
      <c r="E236" s="2">
        <v>17</v>
      </c>
      <c r="F236" s="2">
        <v>6</v>
      </c>
      <c r="G236" s="11"/>
      <c r="H236" s="1" t="s">
        <v>53</v>
      </c>
    </row>
    <row r="237" spans="1:8" x14ac:dyDescent="0.25">
      <c r="A237" s="11">
        <v>43</v>
      </c>
      <c r="B237" s="8" t="s">
        <v>597</v>
      </c>
      <c r="C237" s="1" t="s">
        <v>600</v>
      </c>
      <c r="D237" s="2">
        <v>267</v>
      </c>
      <c r="E237" s="2">
        <v>15</v>
      </c>
      <c r="F237" s="2"/>
      <c r="G237" s="11"/>
      <c r="H237" s="1" t="s">
        <v>53</v>
      </c>
    </row>
    <row r="238" spans="1:8" x14ac:dyDescent="0.25">
      <c r="A238" s="11">
        <v>46</v>
      </c>
      <c r="B238" s="8" t="s">
        <v>108</v>
      </c>
      <c r="C238" s="1" t="s">
        <v>1104</v>
      </c>
      <c r="D238" s="2">
        <v>73</v>
      </c>
      <c r="E238" s="2">
        <v>10</v>
      </c>
      <c r="F238" s="2"/>
      <c r="G238" s="11"/>
      <c r="H238" s="1" t="s">
        <v>1196</v>
      </c>
    </row>
    <row r="239" spans="1:8" x14ac:dyDescent="0.25">
      <c r="A239" s="11">
        <v>79</v>
      </c>
      <c r="B239" s="8" t="s">
        <v>1014</v>
      </c>
      <c r="C239" s="1" t="s">
        <v>665</v>
      </c>
      <c r="D239" s="2">
        <v>17</v>
      </c>
      <c r="E239" s="2">
        <v>17</v>
      </c>
      <c r="F239" s="2"/>
      <c r="G239" s="11"/>
      <c r="H239" s="1" t="s">
        <v>53</v>
      </c>
    </row>
    <row r="240" spans="1:8" x14ac:dyDescent="0.25">
      <c r="A240" s="11">
        <v>100</v>
      </c>
      <c r="B240" s="8" t="s">
        <v>877</v>
      </c>
      <c r="C240" s="1" t="s">
        <v>880</v>
      </c>
      <c r="D240" s="2">
        <v>97</v>
      </c>
      <c r="E240" s="2">
        <v>13</v>
      </c>
      <c r="F240" s="2"/>
      <c r="G240" s="11"/>
      <c r="H240" s="1" t="s">
        <v>53</v>
      </c>
    </row>
    <row r="241" spans="1:8" x14ac:dyDescent="0.25">
      <c r="A241" s="11">
        <v>104</v>
      </c>
      <c r="B241" s="8" t="s">
        <v>887</v>
      </c>
      <c r="C241" s="1" t="s">
        <v>1132</v>
      </c>
      <c r="D241" s="2">
        <v>78</v>
      </c>
      <c r="E241" s="2">
        <v>15</v>
      </c>
      <c r="F241" s="2"/>
      <c r="G241" s="11"/>
      <c r="H241" s="1" t="s">
        <v>53</v>
      </c>
    </row>
    <row r="242" spans="1:8" x14ac:dyDescent="0.25">
      <c r="A242" s="11">
        <v>108</v>
      </c>
      <c r="B242" s="8" t="s">
        <v>897</v>
      </c>
      <c r="C242" s="1" t="s">
        <v>898</v>
      </c>
      <c r="D242" s="2">
        <v>31</v>
      </c>
      <c r="E242" s="2">
        <v>10</v>
      </c>
      <c r="F242" s="2"/>
      <c r="G242" s="11"/>
      <c r="H242" s="1" t="s">
        <v>53</v>
      </c>
    </row>
    <row r="243" spans="1:8" x14ac:dyDescent="0.25">
      <c r="A243" s="11">
        <v>113</v>
      </c>
      <c r="B243" s="8" t="s">
        <v>738</v>
      </c>
      <c r="C243" s="1" t="s">
        <v>739</v>
      </c>
      <c r="D243" s="2">
        <v>78</v>
      </c>
      <c r="E243" s="2">
        <v>10</v>
      </c>
      <c r="F243" s="2"/>
      <c r="G243" s="11"/>
      <c r="H243" s="1" t="s">
        <v>53</v>
      </c>
    </row>
    <row r="244" spans="1:8" x14ac:dyDescent="0.25">
      <c r="A244" s="11">
        <v>122</v>
      </c>
      <c r="B244" s="8" t="s">
        <v>800</v>
      </c>
      <c r="C244" s="1" t="s">
        <v>817</v>
      </c>
      <c r="D244" s="2">
        <v>30</v>
      </c>
      <c r="E244" s="2">
        <v>9</v>
      </c>
      <c r="F244" s="2"/>
      <c r="G244" s="11"/>
      <c r="H244" s="1" t="s">
        <v>53</v>
      </c>
    </row>
    <row r="245" spans="1:8" x14ac:dyDescent="0.25">
      <c r="A245" s="11">
        <v>127</v>
      </c>
      <c r="B245" s="8" t="s">
        <v>591</v>
      </c>
      <c r="C245" s="1" t="s">
        <v>592</v>
      </c>
      <c r="D245" s="2">
        <v>504</v>
      </c>
      <c r="E245" s="2"/>
      <c r="F245" s="2"/>
      <c r="G245" s="11"/>
      <c r="H245" s="1" t="s">
        <v>53</v>
      </c>
    </row>
    <row r="246" spans="1:8" x14ac:dyDescent="0.25">
      <c r="A246" s="11">
        <v>132</v>
      </c>
      <c r="B246" s="8" t="s">
        <v>559</v>
      </c>
      <c r="C246" s="1" t="s">
        <v>565</v>
      </c>
      <c r="D246" s="2">
        <v>357</v>
      </c>
      <c r="E246" s="2"/>
      <c r="F246" s="2"/>
      <c r="G246" s="11"/>
      <c r="H246" s="1" t="s">
        <v>53</v>
      </c>
    </row>
    <row r="247" spans="1:8" x14ac:dyDescent="0.25">
      <c r="A247" s="11">
        <v>133</v>
      </c>
      <c r="B247" s="8" t="s">
        <v>559</v>
      </c>
      <c r="C247" s="1" t="s">
        <v>566</v>
      </c>
      <c r="D247" s="2">
        <v>330</v>
      </c>
      <c r="E247" s="2">
        <v>15</v>
      </c>
      <c r="F247" s="2"/>
      <c r="G247" s="11"/>
      <c r="H247" s="1" t="s">
        <v>53</v>
      </c>
    </row>
    <row r="248" spans="1:8" x14ac:dyDescent="0.25">
      <c r="A248" s="11">
        <v>138</v>
      </c>
      <c r="B248" s="8" t="s">
        <v>559</v>
      </c>
      <c r="C248" s="6" t="s">
        <v>572</v>
      </c>
      <c r="D248" s="2">
        <v>210</v>
      </c>
      <c r="E248" s="2"/>
      <c r="F248" s="2"/>
      <c r="G248" s="11"/>
      <c r="H248" s="1" t="s">
        <v>53</v>
      </c>
    </row>
    <row r="249" spans="1:8" x14ac:dyDescent="0.25">
      <c r="A249" s="11">
        <v>140</v>
      </c>
      <c r="B249" s="8" t="s">
        <v>559</v>
      </c>
      <c r="C249" s="1" t="s">
        <v>575</v>
      </c>
      <c r="D249" s="2">
        <v>420</v>
      </c>
      <c r="E249" s="2"/>
      <c r="F249" s="2"/>
      <c r="G249" s="11"/>
      <c r="H249" s="1" t="s">
        <v>53</v>
      </c>
    </row>
    <row r="250" spans="1:8" x14ac:dyDescent="0.25">
      <c r="A250" s="12">
        <v>14</v>
      </c>
      <c r="B250" s="8" t="s">
        <v>419</v>
      </c>
      <c r="C250" s="1" t="s">
        <v>420</v>
      </c>
      <c r="D250" s="2">
        <v>7</v>
      </c>
      <c r="E250" s="2">
        <v>7</v>
      </c>
      <c r="F250" s="2"/>
      <c r="G250" s="11"/>
      <c r="H250" s="1" t="s">
        <v>53</v>
      </c>
    </row>
    <row r="251" spans="1:8" x14ac:dyDescent="0.25">
      <c r="A251" s="12">
        <v>20</v>
      </c>
      <c r="B251" s="8" t="s">
        <v>637</v>
      </c>
      <c r="C251" s="1" t="s">
        <v>638</v>
      </c>
      <c r="D251" s="2">
        <v>3</v>
      </c>
      <c r="E251" s="2">
        <v>3</v>
      </c>
      <c r="F251" s="2"/>
      <c r="G251" s="11"/>
      <c r="H251" s="1" t="s">
        <v>53</v>
      </c>
    </row>
    <row r="252" spans="1:8" x14ac:dyDescent="0.25">
      <c r="A252" s="12">
        <v>25</v>
      </c>
      <c r="B252" s="8" t="s">
        <v>637</v>
      </c>
      <c r="C252" s="1" t="s">
        <v>643</v>
      </c>
      <c r="D252" s="2">
        <v>3</v>
      </c>
      <c r="E252" s="2">
        <v>10</v>
      </c>
      <c r="F252" s="2"/>
      <c r="G252" s="11"/>
      <c r="H252" s="1" t="s">
        <v>53</v>
      </c>
    </row>
    <row r="253" spans="1:8" x14ac:dyDescent="0.25">
      <c r="A253" s="12">
        <v>27</v>
      </c>
      <c r="B253" s="8" t="s">
        <v>637</v>
      </c>
      <c r="C253" s="1" t="s">
        <v>645</v>
      </c>
      <c r="D253" s="2">
        <v>4</v>
      </c>
      <c r="E253" s="2">
        <v>4</v>
      </c>
      <c r="F253" s="2"/>
      <c r="G253" s="11"/>
      <c r="H253" s="1" t="s">
        <v>53</v>
      </c>
    </row>
    <row r="254" spans="1:8" x14ac:dyDescent="0.25">
      <c r="A254" s="12">
        <v>51</v>
      </c>
      <c r="B254" s="8" t="s">
        <v>657</v>
      </c>
      <c r="C254" s="1" t="s">
        <v>662</v>
      </c>
      <c r="D254" s="2">
        <v>4</v>
      </c>
      <c r="E254" s="2">
        <v>4</v>
      </c>
      <c r="F254" s="2"/>
      <c r="G254" s="11"/>
      <c r="H254" s="1" t="s">
        <v>53</v>
      </c>
    </row>
    <row r="255" spans="1:8" x14ac:dyDescent="0.25">
      <c r="A255" s="12">
        <v>212</v>
      </c>
      <c r="B255" s="8" t="s">
        <v>461</v>
      </c>
      <c r="C255" s="1" t="s">
        <v>463</v>
      </c>
      <c r="D255" s="2">
        <v>4</v>
      </c>
      <c r="E255" s="2">
        <v>14</v>
      </c>
      <c r="F255" s="2">
        <v>6</v>
      </c>
      <c r="G255" s="11"/>
      <c r="H255" s="1" t="s">
        <v>53</v>
      </c>
    </row>
    <row r="256" spans="1:8" x14ac:dyDescent="0.25">
      <c r="A256" s="12">
        <v>238</v>
      </c>
      <c r="B256" s="8" t="s">
        <v>759</v>
      </c>
      <c r="C256" s="1" t="s">
        <v>760</v>
      </c>
      <c r="D256" s="2">
        <v>162</v>
      </c>
      <c r="E256" s="2">
        <v>15</v>
      </c>
      <c r="F256" s="2"/>
      <c r="G256" s="11"/>
      <c r="H256" s="1" t="s">
        <v>53</v>
      </c>
    </row>
    <row r="257" spans="1:8" x14ac:dyDescent="0.25">
      <c r="A257" s="12">
        <v>263</v>
      </c>
      <c r="B257" s="8" t="s">
        <v>800</v>
      </c>
      <c r="C257" s="1" t="s">
        <v>844</v>
      </c>
      <c r="D257" s="2">
        <v>105</v>
      </c>
      <c r="E257" s="2"/>
      <c r="F257" s="2"/>
      <c r="G257" s="11"/>
      <c r="H257" s="1" t="s">
        <v>53</v>
      </c>
    </row>
    <row r="258" spans="1:8" x14ac:dyDescent="0.25">
      <c r="A258" s="13">
        <v>60</v>
      </c>
      <c r="B258" s="8" t="s">
        <v>358</v>
      </c>
      <c r="C258" s="1" t="s">
        <v>360</v>
      </c>
      <c r="D258" s="2">
        <v>210</v>
      </c>
      <c r="E258" s="2"/>
      <c r="F258" s="2"/>
      <c r="G258" s="11"/>
      <c r="H258" s="1" t="s">
        <v>53</v>
      </c>
    </row>
    <row r="259" spans="1:8" x14ac:dyDescent="0.25">
      <c r="A259" s="13">
        <v>68</v>
      </c>
      <c r="B259" s="8" t="s">
        <v>373</v>
      </c>
      <c r="C259" s="1" t="s">
        <v>376</v>
      </c>
      <c r="D259" s="2">
        <v>10</v>
      </c>
      <c r="E259" s="2">
        <v>10</v>
      </c>
      <c r="F259" s="2"/>
      <c r="G259" s="11"/>
      <c r="H259" s="1" t="s">
        <v>53</v>
      </c>
    </row>
    <row r="260" spans="1:8" x14ac:dyDescent="0.25">
      <c r="A260" s="13">
        <v>91</v>
      </c>
      <c r="B260" s="8" t="s">
        <v>466</v>
      </c>
      <c r="C260" s="1" t="s">
        <v>478</v>
      </c>
      <c r="D260" s="2">
        <v>17</v>
      </c>
      <c r="E260" s="2">
        <v>6</v>
      </c>
      <c r="F260" s="2">
        <v>6</v>
      </c>
      <c r="G260" s="11"/>
      <c r="H260" s="1" t="s">
        <v>53</v>
      </c>
    </row>
    <row r="261" spans="1:8" x14ac:dyDescent="0.25">
      <c r="A261" s="11">
        <v>114</v>
      </c>
      <c r="B261" s="8" t="s">
        <v>800</v>
      </c>
      <c r="C261" s="6" t="s">
        <v>801</v>
      </c>
      <c r="D261" s="2">
        <v>750</v>
      </c>
      <c r="E261" s="2"/>
      <c r="F261" s="2"/>
      <c r="G261" s="11">
        <v>57</v>
      </c>
      <c r="H261" s="1" t="s">
        <v>1197</v>
      </c>
    </row>
    <row r="262" spans="1:8" x14ac:dyDescent="0.25">
      <c r="A262" s="11">
        <v>116</v>
      </c>
      <c r="B262" s="8" t="s">
        <v>800</v>
      </c>
      <c r="C262" s="1" t="s">
        <v>806</v>
      </c>
      <c r="D262" s="2">
        <v>55</v>
      </c>
      <c r="E262" s="2">
        <v>13</v>
      </c>
      <c r="F262" s="2"/>
      <c r="G262" s="11"/>
      <c r="H262" s="1" t="s">
        <v>1197</v>
      </c>
    </row>
    <row r="263" spans="1:8" x14ac:dyDescent="0.25">
      <c r="A263" s="11">
        <v>145</v>
      </c>
      <c r="B263" s="8" t="s">
        <v>559</v>
      </c>
      <c r="C263" s="1" t="s">
        <v>580</v>
      </c>
      <c r="D263" s="2">
        <v>2</v>
      </c>
      <c r="E263" s="2">
        <v>12</v>
      </c>
      <c r="F263" s="2">
        <v>6</v>
      </c>
      <c r="G263" s="11"/>
      <c r="H263" s="1" t="s">
        <v>1197</v>
      </c>
    </row>
    <row r="264" spans="1:8" x14ac:dyDescent="0.25">
      <c r="A264" s="12">
        <v>213</v>
      </c>
      <c r="B264" s="8" t="s">
        <v>555</v>
      </c>
      <c r="C264" s="1" t="s">
        <v>556</v>
      </c>
      <c r="D264" s="2">
        <v>13</v>
      </c>
      <c r="E264" s="2">
        <v>2</v>
      </c>
      <c r="F264" s="2">
        <v>6</v>
      </c>
      <c r="G264" s="11">
        <v>58</v>
      </c>
      <c r="H264" s="1" t="s">
        <v>1198</v>
      </c>
    </row>
    <row r="265" spans="1:8" x14ac:dyDescent="0.25">
      <c r="A265" s="12">
        <v>244</v>
      </c>
      <c r="B265" s="8" t="s">
        <v>897</v>
      </c>
      <c r="C265" s="1" t="s">
        <v>760</v>
      </c>
      <c r="D265" s="2">
        <v>26</v>
      </c>
      <c r="E265" s="2">
        <v>15</v>
      </c>
      <c r="F265" s="2">
        <v>6</v>
      </c>
      <c r="G265" s="11"/>
      <c r="H265" s="1" t="s">
        <v>1198</v>
      </c>
    </row>
    <row r="266" spans="1:8" x14ac:dyDescent="0.25">
      <c r="A266" s="12">
        <v>88</v>
      </c>
      <c r="B266" s="8" t="s">
        <v>800</v>
      </c>
      <c r="C266" s="1" t="s">
        <v>822</v>
      </c>
      <c r="D266" s="2">
        <v>6</v>
      </c>
      <c r="E266" s="2">
        <v>6</v>
      </c>
      <c r="F266" s="2"/>
      <c r="G266" s="11"/>
      <c r="H266" s="1" t="s">
        <v>1199</v>
      </c>
    </row>
    <row r="267" spans="1:8" x14ac:dyDescent="0.25">
      <c r="A267" s="12">
        <v>6</v>
      </c>
      <c r="B267" s="8" t="s">
        <v>196</v>
      </c>
      <c r="C267" s="1" t="s">
        <v>202</v>
      </c>
      <c r="D267" s="2">
        <v>2</v>
      </c>
      <c r="E267" s="2">
        <v>12</v>
      </c>
      <c r="F267" s="2">
        <v>6</v>
      </c>
      <c r="G267" s="11"/>
      <c r="H267" s="1" t="s">
        <v>1199</v>
      </c>
    </row>
    <row r="268" spans="1:8" x14ac:dyDescent="0.25">
      <c r="A268" s="11">
        <v>28</v>
      </c>
      <c r="B268" s="8" t="s">
        <v>422</v>
      </c>
      <c r="C268" s="1" t="s">
        <v>1133</v>
      </c>
      <c r="D268" s="2">
        <v>63</v>
      </c>
      <c r="E268" s="2"/>
      <c r="F268" s="2"/>
      <c r="G268" s="11">
        <v>59</v>
      </c>
      <c r="H268" s="1" t="s">
        <v>1200</v>
      </c>
    </row>
    <row r="269" spans="1:8" x14ac:dyDescent="0.25">
      <c r="A269" s="12">
        <v>95</v>
      </c>
      <c r="B269" s="8" t="s">
        <v>223</v>
      </c>
      <c r="C269" s="1" t="s">
        <v>226</v>
      </c>
      <c r="D269" s="2">
        <v>19</v>
      </c>
      <c r="E269" s="2">
        <v>8</v>
      </c>
      <c r="F269" s="2">
        <v>6</v>
      </c>
      <c r="G269" s="11">
        <v>60</v>
      </c>
      <c r="H269" s="1" t="s">
        <v>50</v>
      </c>
    </row>
    <row r="270" spans="1:8" x14ac:dyDescent="0.25">
      <c r="A270" s="12">
        <v>96</v>
      </c>
      <c r="B270" s="8" t="s">
        <v>223</v>
      </c>
      <c r="C270" s="1" t="s">
        <v>227</v>
      </c>
      <c r="D270" s="2">
        <v>9</v>
      </c>
      <c r="E270" s="2">
        <v>19</v>
      </c>
      <c r="F270" s="2">
        <v>6</v>
      </c>
      <c r="G270" s="11"/>
      <c r="H270" s="1" t="s">
        <v>50</v>
      </c>
    </row>
    <row r="271" spans="1:8" x14ac:dyDescent="0.25">
      <c r="A271" s="12">
        <v>97</v>
      </c>
      <c r="B271" s="8" t="s">
        <v>223</v>
      </c>
      <c r="C271" s="1" t="s">
        <v>228</v>
      </c>
      <c r="D271" s="2">
        <v>10</v>
      </c>
      <c r="E271" s="2">
        <v>10</v>
      </c>
      <c r="F271" s="2"/>
      <c r="G271" s="11"/>
      <c r="H271" s="1" t="s">
        <v>50</v>
      </c>
    </row>
    <row r="272" spans="1:8" x14ac:dyDescent="0.25">
      <c r="A272" s="12">
        <v>101</v>
      </c>
      <c r="B272" s="8" t="s">
        <v>223</v>
      </c>
      <c r="C272" s="1" t="s">
        <v>232</v>
      </c>
      <c r="D272" s="2">
        <v>11</v>
      </c>
      <c r="E272" s="2"/>
      <c r="F272" s="2">
        <v>6</v>
      </c>
      <c r="G272" s="11"/>
      <c r="H272" s="1" t="s">
        <v>50</v>
      </c>
    </row>
    <row r="273" spans="1:8" x14ac:dyDescent="0.25">
      <c r="A273" s="12">
        <v>102</v>
      </c>
      <c r="B273" s="8" t="s">
        <v>223</v>
      </c>
      <c r="C273" s="1" t="s">
        <v>233</v>
      </c>
      <c r="D273" s="2">
        <v>13</v>
      </c>
      <c r="E273" s="2">
        <v>13</v>
      </c>
      <c r="F273" s="2"/>
      <c r="G273" s="11"/>
      <c r="H273" s="1" t="s">
        <v>50</v>
      </c>
    </row>
    <row r="274" spans="1:8" x14ac:dyDescent="0.25">
      <c r="A274" s="12" t="s">
        <v>234</v>
      </c>
      <c r="B274" s="8" t="s">
        <v>223</v>
      </c>
      <c r="C274" s="1" t="s">
        <v>235</v>
      </c>
      <c r="D274" s="2">
        <v>24</v>
      </c>
      <c r="E274" s="2">
        <v>3</v>
      </c>
      <c r="F274" s="2"/>
      <c r="G274" s="11"/>
      <c r="H274" s="1" t="s">
        <v>50</v>
      </c>
    </row>
    <row r="275" spans="1:8" x14ac:dyDescent="0.25">
      <c r="A275" s="12">
        <v>103</v>
      </c>
      <c r="B275" s="8" t="s">
        <v>223</v>
      </c>
      <c r="C275" s="1" t="s">
        <v>236</v>
      </c>
      <c r="D275" s="2">
        <v>18</v>
      </c>
      <c r="E275" s="2">
        <v>7</v>
      </c>
      <c r="F275" s="2">
        <v>6</v>
      </c>
      <c r="G275" s="11"/>
      <c r="H275" s="1" t="s">
        <v>50</v>
      </c>
    </row>
    <row r="276" spans="1:8" x14ac:dyDescent="0.25">
      <c r="A276" s="12">
        <v>105</v>
      </c>
      <c r="B276" s="8" t="s">
        <v>223</v>
      </c>
      <c r="C276" s="1" t="s">
        <v>237</v>
      </c>
      <c r="D276" s="2">
        <v>23</v>
      </c>
      <c r="E276" s="2">
        <v>2</v>
      </c>
      <c r="F276" s="2"/>
      <c r="G276" s="11"/>
      <c r="H276" s="1" t="s">
        <v>50</v>
      </c>
    </row>
    <row r="277" spans="1:8" x14ac:dyDescent="0.25">
      <c r="A277" s="12">
        <v>106</v>
      </c>
      <c r="B277" s="8" t="s">
        <v>223</v>
      </c>
      <c r="C277" s="1" t="s">
        <v>238</v>
      </c>
      <c r="D277" s="2">
        <v>5</v>
      </c>
      <c r="E277" s="2">
        <v>15</v>
      </c>
      <c r="F277" s="2">
        <v>6</v>
      </c>
      <c r="G277" s="11"/>
      <c r="H277" s="1" t="s">
        <v>50</v>
      </c>
    </row>
    <row r="278" spans="1:8" x14ac:dyDescent="0.25">
      <c r="A278" s="12">
        <v>107</v>
      </c>
      <c r="B278" s="8" t="s">
        <v>223</v>
      </c>
      <c r="C278" s="1" t="s">
        <v>239</v>
      </c>
      <c r="D278" s="2">
        <v>28</v>
      </c>
      <c r="E278" s="2">
        <v>7</v>
      </c>
      <c r="F278" s="2"/>
      <c r="G278" s="11"/>
      <c r="H278" s="1" t="s">
        <v>50</v>
      </c>
    </row>
    <row r="279" spans="1:8" x14ac:dyDescent="0.25">
      <c r="A279" s="12">
        <v>111</v>
      </c>
      <c r="B279" s="8" t="s">
        <v>223</v>
      </c>
      <c r="C279" s="1" t="s">
        <v>243</v>
      </c>
      <c r="D279" s="2">
        <v>28</v>
      </c>
      <c r="E279" s="2">
        <v>17</v>
      </c>
      <c r="F279" s="2">
        <v>6</v>
      </c>
      <c r="G279" s="11"/>
      <c r="H279" s="1" t="s">
        <v>50</v>
      </c>
    </row>
    <row r="280" spans="1:8" x14ac:dyDescent="0.25">
      <c r="A280" s="12">
        <v>113</v>
      </c>
      <c r="B280" s="8" t="s">
        <v>223</v>
      </c>
      <c r="C280" s="1" t="s">
        <v>245</v>
      </c>
      <c r="D280" s="2">
        <v>22</v>
      </c>
      <c r="E280" s="2">
        <v>11</v>
      </c>
      <c r="F280" s="2">
        <v>6</v>
      </c>
      <c r="G280" s="11"/>
      <c r="H280" s="1" t="s">
        <v>50</v>
      </c>
    </row>
    <row r="281" spans="1:8" x14ac:dyDescent="0.25">
      <c r="A281" s="12">
        <v>114</v>
      </c>
      <c r="B281" s="8" t="s">
        <v>223</v>
      </c>
      <c r="C281" s="1" t="s">
        <v>246</v>
      </c>
      <c r="D281" s="2">
        <v>13</v>
      </c>
      <c r="E281" s="2">
        <v>13</v>
      </c>
      <c r="F281" s="2"/>
      <c r="G281" s="11"/>
      <c r="H281" s="1" t="s">
        <v>50</v>
      </c>
    </row>
    <row r="282" spans="1:8" x14ac:dyDescent="0.25">
      <c r="A282" s="12">
        <v>147</v>
      </c>
      <c r="B282" s="8" t="s">
        <v>223</v>
      </c>
      <c r="C282" s="1" t="s">
        <v>252</v>
      </c>
      <c r="D282" s="2">
        <v>15</v>
      </c>
      <c r="E282" s="2">
        <v>4</v>
      </c>
      <c r="F282" s="2">
        <v>6</v>
      </c>
      <c r="G282" s="11"/>
      <c r="H282" s="1" t="s">
        <v>50</v>
      </c>
    </row>
    <row r="283" spans="1:8" x14ac:dyDescent="0.25">
      <c r="A283" s="12">
        <v>151</v>
      </c>
      <c r="B283" s="8" t="s">
        <v>223</v>
      </c>
      <c r="C283" s="1" t="s">
        <v>256</v>
      </c>
      <c r="D283" s="2">
        <v>19</v>
      </c>
      <c r="E283" s="2">
        <v>8</v>
      </c>
      <c r="F283" s="2">
        <v>6</v>
      </c>
      <c r="G283" s="11"/>
      <c r="H283" s="1" t="s">
        <v>50</v>
      </c>
    </row>
    <row r="284" spans="1:8" x14ac:dyDescent="0.25">
      <c r="A284" s="12">
        <v>155</v>
      </c>
      <c r="B284" s="8" t="s">
        <v>223</v>
      </c>
      <c r="C284" s="1" t="s">
        <v>253</v>
      </c>
      <c r="D284" s="2">
        <v>10</v>
      </c>
      <c r="E284" s="2">
        <v>10</v>
      </c>
      <c r="F284" s="2"/>
      <c r="G284" s="11"/>
      <c r="H284" s="1" t="s">
        <v>50</v>
      </c>
    </row>
    <row r="285" spans="1:8" x14ac:dyDescent="0.25">
      <c r="A285" s="12">
        <v>157</v>
      </c>
      <c r="B285" s="8" t="s">
        <v>223</v>
      </c>
      <c r="C285" s="1" t="s">
        <v>260</v>
      </c>
      <c r="D285" s="2">
        <v>15</v>
      </c>
      <c r="E285" s="2">
        <v>4</v>
      </c>
      <c r="F285" s="2">
        <v>6</v>
      </c>
      <c r="G285" s="11"/>
      <c r="H285" s="1" t="s">
        <v>50</v>
      </c>
    </row>
    <row r="286" spans="1:8" x14ac:dyDescent="0.25">
      <c r="A286" s="12">
        <v>160</v>
      </c>
      <c r="B286" s="8" t="s">
        <v>223</v>
      </c>
      <c r="C286" s="1" t="s">
        <v>263</v>
      </c>
      <c r="D286" s="2">
        <v>28</v>
      </c>
      <c r="E286" s="2">
        <v>17</v>
      </c>
      <c r="F286" s="2">
        <v>6</v>
      </c>
      <c r="G286" s="11"/>
      <c r="H286" s="1" t="s">
        <v>50</v>
      </c>
    </row>
    <row r="287" spans="1:8" x14ac:dyDescent="0.25">
      <c r="A287" s="12">
        <v>161</v>
      </c>
      <c r="B287" s="8" t="s">
        <v>223</v>
      </c>
      <c r="C287" s="1" t="s">
        <v>264</v>
      </c>
      <c r="D287" s="2">
        <v>26</v>
      </c>
      <c r="E287" s="2">
        <v>15</v>
      </c>
      <c r="F287" s="2">
        <v>6</v>
      </c>
      <c r="G287" s="11"/>
      <c r="H287" s="1" t="s">
        <v>50</v>
      </c>
    </row>
    <row r="288" spans="1:8" x14ac:dyDescent="0.25">
      <c r="A288" s="12">
        <v>162</v>
      </c>
      <c r="B288" s="8" t="s">
        <v>223</v>
      </c>
      <c r="C288" s="1" t="s">
        <v>265</v>
      </c>
      <c r="D288" s="2">
        <v>15</v>
      </c>
      <c r="E288" s="2">
        <v>4</v>
      </c>
      <c r="F288" s="2">
        <v>6</v>
      </c>
      <c r="G288" s="11"/>
      <c r="H288" s="1" t="s">
        <v>50</v>
      </c>
    </row>
    <row r="289" spans="1:8" x14ac:dyDescent="0.25">
      <c r="A289" s="12">
        <v>167</v>
      </c>
      <c r="B289" s="8" t="s">
        <v>223</v>
      </c>
      <c r="C289" s="1" t="s">
        <v>270</v>
      </c>
      <c r="D289" s="2">
        <v>21</v>
      </c>
      <c r="E289" s="2">
        <v>10</v>
      </c>
      <c r="F289" s="2">
        <v>6</v>
      </c>
      <c r="G289" s="11"/>
      <c r="H289" s="1" t="s">
        <v>50</v>
      </c>
    </row>
    <row r="290" spans="1:8" x14ac:dyDescent="0.25">
      <c r="A290" s="12">
        <v>169</v>
      </c>
      <c r="B290" s="8" t="s">
        <v>223</v>
      </c>
      <c r="C290" s="1" t="s">
        <v>272</v>
      </c>
      <c r="D290" s="2">
        <v>25</v>
      </c>
      <c r="E290" s="2">
        <v>14</v>
      </c>
      <c r="F290" s="2">
        <v>6</v>
      </c>
      <c r="G290" s="11"/>
      <c r="H290" s="1" t="s">
        <v>50</v>
      </c>
    </row>
    <row r="291" spans="1:8" x14ac:dyDescent="0.25">
      <c r="A291" s="12">
        <v>171</v>
      </c>
      <c r="B291" s="8" t="s">
        <v>223</v>
      </c>
      <c r="C291" s="1" t="s">
        <v>274</v>
      </c>
      <c r="D291" s="2">
        <v>15</v>
      </c>
      <c r="E291" s="2">
        <v>4</v>
      </c>
      <c r="F291" s="2">
        <v>6</v>
      </c>
      <c r="G291" s="11"/>
      <c r="H291" s="1" t="s">
        <v>50</v>
      </c>
    </row>
    <row r="292" spans="1:8" x14ac:dyDescent="0.25">
      <c r="A292" s="12">
        <v>173</v>
      </c>
      <c r="B292" s="8" t="s">
        <v>223</v>
      </c>
      <c r="C292" s="1" t="s">
        <v>276</v>
      </c>
      <c r="D292" s="2">
        <v>18</v>
      </c>
      <c r="E292" s="2">
        <v>18</v>
      </c>
      <c r="F292" s="2"/>
      <c r="G292" s="11"/>
      <c r="H292" s="1" t="s">
        <v>50</v>
      </c>
    </row>
    <row r="293" spans="1:8" x14ac:dyDescent="0.25">
      <c r="A293" s="12">
        <v>174</v>
      </c>
      <c r="B293" s="8" t="s">
        <v>223</v>
      </c>
      <c r="C293" s="1" t="s">
        <v>277</v>
      </c>
      <c r="D293" s="2">
        <v>32</v>
      </c>
      <c r="E293" s="2">
        <v>11</v>
      </c>
      <c r="F293" s="2"/>
      <c r="G293" s="11"/>
      <c r="H293" s="1" t="s">
        <v>50</v>
      </c>
    </row>
    <row r="294" spans="1:8" x14ac:dyDescent="0.25">
      <c r="A294" s="12">
        <v>178</v>
      </c>
      <c r="B294" s="8" t="s">
        <v>223</v>
      </c>
      <c r="C294" s="1" t="s">
        <v>281</v>
      </c>
      <c r="D294" s="2">
        <v>27</v>
      </c>
      <c r="E294" s="2">
        <v>16</v>
      </c>
      <c r="F294" s="2">
        <v>6</v>
      </c>
      <c r="G294" s="11"/>
      <c r="H294" s="1" t="s">
        <v>50</v>
      </c>
    </row>
    <row r="295" spans="1:8" x14ac:dyDescent="0.25">
      <c r="A295" s="12">
        <v>179</v>
      </c>
      <c r="B295" s="8" t="s">
        <v>223</v>
      </c>
      <c r="C295" s="1" t="s">
        <v>282</v>
      </c>
      <c r="D295" s="2">
        <v>13</v>
      </c>
      <c r="E295" s="2">
        <v>13</v>
      </c>
      <c r="F295" s="2"/>
      <c r="G295" s="11"/>
      <c r="H295" s="1" t="s">
        <v>50</v>
      </c>
    </row>
    <row r="296" spans="1:8" x14ac:dyDescent="0.25">
      <c r="A296" s="12">
        <v>182</v>
      </c>
      <c r="B296" s="8" t="s">
        <v>223</v>
      </c>
      <c r="C296" s="1" t="s">
        <v>284</v>
      </c>
      <c r="D296" s="2">
        <v>24</v>
      </c>
      <c r="E296" s="2">
        <v>13</v>
      </c>
      <c r="F296" s="2">
        <v>6</v>
      </c>
      <c r="G296" s="11"/>
      <c r="H296" s="1" t="s">
        <v>50</v>
      </c>
    </row>
    <row r="297" spans="1:8" x14ac:dyDescent="0.25">
      <c r="A297" s="12">
        <v>184</v>
      </c>
      <c r="B297" s="8" t="s">
        <v>223</v>
      </c>
      <c r="C297" s="1" t="s">
        <v>287</v>
      </c>
      <c r="D297" s="2">
        <v>16</v>
      </c>
      <c r="E297" s="2">
        <v>5</v>
      </c>
      <c r="F297" s="2">
        <v>6</v>
      </c>
      <c r="G297" s="11"/>
      <c r="H297" s="1" t="s">
        <v>50</v>
      </c>
    </row>
    <row r="298" spans="1:8" x14ac:dyDescent="0.25">
      <c r="A298" s="12">
        <v>186</v>
      </c>
      <c r="B298" s="8" t="s">
        <v>223</v>
      </c>
      <c r="C298" s="1" t="s">
        <v>289</v>
      </c>
      <c r="D298" s="2">
        <v>16</v>
      </c>
      <c r="E298" s="2">
        <v>5</v>
      </c>
      <c r="F298" s="2">
        <v>6</v>
      </c>
      <c r="G298" s="11"/>
      <c r="H298" s="1" t="s">
        <v>50</v>
      </c>
    </row>
    <row r="299" spans="1:8" x14ac:dyDescent="0.25">
      <c r="A299" s="12">
        <v>191</v>
      </c>
      <c r="B299" s="8" t="s">
        <v>223</v>
      </c>
      <c r="C299" s="1" t="s">
        <v>295</v>
      </c>
      <c r="D299" s="2">
        <v>26</v>
      </c>
      <c r="E299" s="2">
        <v>15</v>
      </c>
      <c r="F299" s="2">
        <v>6</v>
      </c>
      <c r="G299" s="11"/>
      <c r="H299" s="1" t="s">
        <v>50</v>
      </c>
    </row>
    <row r="300" spans="1:8" x14ac:dyDescent="0.25">
      <c r="A300" s="12">
        <v>192</v>
      </c>
      <c r="B300" s="8" t="s">
        <v>223</v>
      </c>
      <c r="C300" s="1" t="s">
        <v>296</v>
      </c>
      <c r="D300" s="2">
        <v>35</v>
      </c>
      <c r="E300" s="2">
        <v>14</v>
      </c>
      <c r="F300" s="2"/>
      <c r="G300" s="11"/>
      <c r="H300" s="1" t="s">
        <v>50</v>
      </c>
    </row>
    <row r="301" spans="1:8" x14ac:dyDescent="0.25">
      <c r="A301" s="12">
        <v>195</v>
      </c>
      <c r="B301" s="8" t="s">
        <v>223</v>
      </c>
      <c r="C301" s="1" t="s">
        <v>299</v>
      </c>
      <c r="D301" s="2">
        <v>25</v>
      </c>
      <c r="E301" s="2">
        <v>14</v>
      </c>
      <c r="F301" s="2">
        <v>6</v>
      </c>
      <c r="G301" s="11"/>
      <c r="H301" s="1" t="s">
        <v>50</v>
      </c>
    </row>
    <row r="302" spans="1:8" x14ac:dyDescent="0.25">
      <c r="A302" s="12">
        <v>196</v>
      </c>
      <c r="B302" s="8" t="s">
        <v>223</v>
      </c>
      <c r="C302" s="1" t="s">
        <v>253</v>
      </c>
      <c r="D302" s="2">
        <v>44</v>
      </c>
      <c r="E302" s="2">
        <v>2</v>
      </c>
      <c r="F302" s="2"/>
      <c r="G302" s="11"/>
      <c r="H302" s="1" t="s">
        <v>50</v>
      </c>
    </row>
    <row r="303" spans="1:8" x14ac:dyDescent="0.25">
      <c r="A303" s="12">
        <v>198</v>
      </c>
      <c r="B303" s="8" t="s">
        <v>223</v>
      </c>
      <c r="C303" s="1" t="s">
        <v>301</v>
      </c>
      <c r="D303" s="2">
        <v>32</v>
      </c>
      <c r="E303" s="2">
        <v>11</v>
      </c>
      <c r="F303" s="2"/>
      <c r="G303" s="11"/>
      <c r="H303" s="1" t="s">
        <v>50</v>
      </c>
    </row>
    <row r="304" spans="1:8" x14ac:dyDescent="0.25">
      <c r="A304" s="13">
        <v>49</v>
      </c>
      <c r="B304" s="8" t="s">
        <v>223</v>
      </c>
      <c r="C304" s="1" t="s">
        <v>303</v>
      </c>
      <c r="D304" s="2">
        <v>73</v>
      </c>
      <c r="E304" s="2">
        <v>10</v>
      </c>
      <c r="F304" s="2"/>
      <c r="G304" s="11"/>
      <c r="H304" s="1" t="s">
        <v>50</v>
      </c>
    </row>
    <row r="305" spans="1:8" x14ac:dyDescent="0.25">
      <c r="A305" s="13">
        <v>50</v>
      </c>
      <c r="B305" s="8" t="s">
        <v>223</v>
      </c>
      <c r="C305" s="1" t="s">
        <v>303</v>
      </c>
      <c r="D305" s="2">
        <v>127</v>
      </c>
      <c r="E305" s="2">
        <v>1</v>
      </c>
      <c r="F305" s="2"/>
      <c r="G305" s="11"/>
      <c r="H305" s="1" t="s">
        <v>50</v>
      </c>
    </row>
    <row r="306" spans="1:8" x14ac:dyDescent="0.25">
      <c r="A306" s="13">
        <v>51</v>
      </c>
      <c r="B306" s="8" t="s">
        <v>223</v>
      </c>
      <c r="C306" s="1" t="s">
        <v>304</v>
      </c>
      <c r="D306" s="2">
        <v>199</v>
      </c>
      <c r="E306" s="2">
        <v>10</v>
      </c>
      <c r="F306" s="2"/>
      <c r="G306" s="11"/>
      <c r="H306" s="1" t="s">
        <v>50</v>
      </c>
    </row>
    <row r="307" spans="1:8" x14ac:dyDescent="0.25">
      <c r="A307" s="13">
        <v>56</v>
      </c>
      <c r="B307" s="8" t="s">
        <v>223</v>
      </c>
      <c r="C307" s="1" t="s">
        <v>309</v>
      </c>
      <c r="D307" s="2">
        <v>15</v>
      </c>
      <c r="E307" s="2">
        <v>15</v>
      </c>
      <c r="F307" s="2"/>
      <c r="G307" s="11"/>
      <c r="H307" s="1" t="s">
        <v>50</v>
      </c>
    </row>
    <row r="308" spans="1:8" x14ac:dyDescent="0.25">
      <c r="A308" s="13">
        <v>57</v>
      </c>
      <c r="B308" s="8" t="s">
        <v>223</v>
      </c>
      <c r="C308" s="1" t="s">
        <v>268</v>
      </c>
      <c r="D308" s="2">
        <v>63</v>
      </c>
      <c r="E308" s="2"/>
      <c r="F308" s="2"/>
      <c r="G308" s="11"/>
      <c r="H308" s="1" t="s">
        <v>50</v>
      </c>
    </row>
    <row r="309" spans="1:8" x14ac:dyDescent="0.25">
      <c r="A309" s="13">
        <v>93</v>
      </c>
      <c r="B309" s="8" t="s">
        <v>466</v>
      </c>
      <c r="C309" s="1" t="s">
        <v>481</v>
      </c>
      <c r="D309" s="2">
        <v>22</v>
      </c>
      <c r="E309" s="2">
        <v>1</v>
      </c>
      <c r="F309" s="2"/>
      <c r="G309" s="11"/>
      <c r="H309" s="1" t="s">
        <v>50</v>
      </c>
    </row>
    <row r="310" spans="1:8" x14ac:dyDescent="0.25">
      <c r="A310" s="13">
        <v>109</v>
      </c>
      <c r="B310" s="8" t="s">
        <v>601</v>
      </c>
      <c r="C310" s="1" t="s">
        <v>603</v>
      </c>
      <c r="D310" s="2">
        <v>7</v>
      </c>
      <c r="E310" s="2">
        <v>7</v>
      </c>
      <c r="F310" s="2"/>
      <c r="G310" s="11"/>
      <c r="H310" s="1" t="s">
        <v>50</v>
      </c>
    </row>
    <row r="311" spans="1:8" x14ac:dyDescent="0.25">
      <c r="A311" s="11">
        <v>32</v>
      </c>
      <c r="B311" s="8" t="s">
        <v>368</v>
      </c>
      <c r="C311" s="1" t="s">
        <v>369</v>
      </c>
      <c r="D311" s="2">
        <v>34</v>
      </c>
      <c r="E311" s="2">
        <v>13</v>
      </c>
      <c r="F311" s="2"/>
      <c r="G311" s="11">
        <v>61</v>
      </c>
      <c r="H311" s="1" t="s">
        <v>62</v>
      </c>
    </row>
    <row r="312" spans="1:8" x14ac:dyDescent="0.25">
      <c r="A312" s="11">
        <v>36</v>
      </c>
      <c r="B312" s="8" t="s">
        <v>368</v>
      </c>
      <c r="C312" s="1" t="s">
        <v>372</v>
      </c>
      <c r="D312" s="2">
        <v>10</v>
      </c>
      <c r="E312" s="2">
        <v>10</v>
      </c>
      <c r="F312" s="2"/>
      <c r="G312" s="11"/>
      <c r="H312" s="1" t="s">
        <v>62</v>
      </c>
    </row>
    <row r="313" spans="1:8" x14ac:dyDescent="0.25">
      <c r="A313" s="11">
        <v>47</v>
      </c>
      <c r="B313" s="8" t="s">
        <v>108</v>
      </c>
      <c r="C313" s="1" t="s">
        <v>111</v>
      </c>
      <c r="D313" s="2">
        <v>15</v>
      </c>
      <c r="E313" s="2">
        <v>15</v>
      </c>
      <c r="F313" s="2"/>
      <c r="G313" s="11"/>
      <c r="H313" s="1" t="s">
        <v>62</v>
      </c>
    </row>
    <row r="314" spans="1:8" x14ac:dyDescent="0.25">
      <c r="A314" s="11">
        <v>48</v>
      </c>
      <c r="B314" s="8" t="s">
        <v>108</v>
      </c>
      <c r="C314" s="1" t="s">
        <v>112</v>
      </c>
      <c r="D314" s="2">
        <v>30</v>
      </c>
      <c r="E314" s="2">
        <v>9</v>
      </c>
      <c r="F314" s="2"/>
      <c r="G314" s="11"/>
      <c r="H314" s="1" t="s">
        <v>62</v>
      </c>
    </row>
    <row r="315" spans="1:8" x14ac:dyDescent="0.25">
      <c r="A315" s="11">
        <v>51</v>
      </c>
      <c r="B315" s="8" t="s">
        <v>208</v>
      </c>
      <c r="C315" s="1" t="s">
        <v>209</v>
      </c>
      <c r="D315" s="2">
        <v>37</v>
      </c>
      <c r="E315" s="2">
        <v>16</v>
      </c>
      <c r="F315" s="2"/>
      <c r="G315" s="11"/>
      <c r="H315" s="1" t="s">
        <v>62</v>
      </c>
    </row>
    <row r="316" spans="1:8" x14ac:dyDescent="0.25">
      <c r="A316" s="11">
        <v>56</v>
      </c>
      <c r="B316" s="8" t="s">
        <v>525</v>
      </c>
      <c r="C316" s="1" t="s">
        <v>1131</v>
      </c>
      <c r="D316" s="2">
        <v>11</v>
      </c>
      <c r="E316" s="2">
        <v>11</v>
      </c>
      <c r="F316" s="2"/>
      <c r="G316" s="11"/>
      <c r="H316" s="1" t="s">
        <v>62</v>
      </c>
    </row>
    <row r="317" spans="1:8" x14ac:dyDescent="0.25">
      <c r="A317" s="11">
        <v>59</v>
      </c>
      <c r="B317" s="8" t="s">
        <v>525</v>
      </c>
      <c r="C317" s="1" t="s">
        <v>529</v>
      </c>
      <c r="D317" s="2">
        <v>14</v>
      </c>
      <c r="E317" s="2">
        <v>14</v>
      </c>
      <c r="F317" s="2"/>
      <c r="G317" s="11"/>
      <c r="H317" s="1" t="s">
        <v>62</v>
      </c>
    </row>
    <row r="318" spans="1:8" x14ac:dyDescent="0.25">
      <c r="A318" s="11">
        <v>60</v>
      </c>
      <c r="B318" s="8" t="s">
        <v>525</v>
      </c>
      <c r="C318" s="1" t="s">
        <v>530</v>
      </c>
      <c r="D318" s="2">
        <v>221</v>
      </c>
      <c r="E318" s="2"/>
      <c r="F318" s="2"/>
      <c r="G318" s="11"/>
      <c r="H318" s="1" t="s">
        <v>62</v>
      </c>
    </row>
    <row r="319" spans="1:8" x14ac:dyDescent="0.25">
      <c r="A319" s="11">
        <v>62</v>
      </c>
      <c r="B319" s="8" t="s">
        <v>545</v>
      </c>
      <c r="C319" s="1" t="s">
        <v>546</v>
      </c>
      <c r="D319" s="2">
        <v>10</v>
      </c>
      <c r="E319" s="2">
        <v>10</v>
      </c>
      <c r="F319" s="2"/>
      <c r="G319" s="11"/>
      <c r="H319" s="1" t="s">
        <v>62</v>
      </c>
    </row>
    <row r="320" spans="1:8" x14ac:dyDescent="0.25">
      <c r="A320" s="11">
        <v>66</v>
      </c>
      <c r="B320" s="8" t="s">
        <v>504</v>
      </c>
      <c r="C320" s="1" t="s">
        <v>505</v>
      </c>
      <c r="D320" s="2">
        <v>1</v>
      </c>
      <c r="E320" s="2">
        <v>11</v>
      </c>
      <c r="F320" s="2">
        <v>6</v>
      </c>
      <c r="G320" s="11"/>
      <c r="H320" s="1" t="s">
        <v>62</v>
      </c>
    </row>
    <row r="321" spans="1:8" x14ac:dyDescent="0.25">
      <c r="A321" s="11">
        <v>67</v>
      </c>
      <c r="B321" s="8" t="s">
        <v>504</v>
      </c>
      <c r="C321" s="1" t="s">
        <v>253</v>
      </c>
      <c r="D321" s="2"/>
      <c r="E321" s="2"/>
      <c r="F321" s="2"/>
      <c r="G321" s="11"/>
      <c r="H321" s="1" t="s">
        <v>62</v>
      </c>
    </row>
    <row r="322" spans="1:8" x14ac:dyDescent="0.25">
      <c r="A322" s="11">
        <v>70</v>
      </c>
      <c r="B322" s="8" t="s">
        <v>725</v>
      </c>
      <c r="C322" s="1" t="s">
        <v>726</v>
      </c>
      <c r="D322" s="2">
        <v>11</v>
      </c>
      <c r="E322" s="2">
        <v>11</v>
      </c>
      <c r="F322" s="2"/>
      <c r="G322" s="11"/>
      <c r="H322" s="1" t="s">
        <v>62</v>
      </c>
    </row>
    <row r="323" spans="1:8" x14ac:dyDescent="0.25">
      <c r="A323" s="11">
        <v>73</v>
      </c>
      <c r="B323" s="8" t="s">
        <v>734</v>
      </c>
      <c r="C323" s="1" t="s">
        <v>735</v>
      </c>
      <c r="D323" s="2">
        <v>13</v>
      </c>
      <c r="E323" s="2">
        <v>13</v>
      </c>
      <c r="F323" s="2"/>
      <c r="G323" s="11"/>
      <c r="H323" s="1" t="s">
        <v>62</v>
      </c>
    </row>
    <row r="324" spans="1:8" x14ac:dyDescent="0.25">
      <c r="A324" s="11">
        <v>109</v>
      </c>
      <c r="B324" s="8" t="s">
        <v>875</v>
      </c>
      <c r="C324" s="1" t="s">
        <v>1106</v>
      </c>
      <c r="D324" s="2">
        <v>35</v>
      </c>
      <c r="E324" s="2">
        <v>14</v>
      </c>
      <c r="F324" s="2"/>
      <c r="G324" s="11"/>
      <c r="H324" s="1" t="s">
        <v>62</v>
      </c>
    </row>
    <row r="325" spans="1:8" x14ac:dyDescent="0.25">
      <c r="A325" s="11">
        <v>4</v>
      </c>
      <c r="B325" s="8" t="s">
        <v>221</v>
      </c>
      <c r="C325" s="1" t="s">
        <v>222</v>
      </c>
      <c r="D325" s="2">
        <v>3</v>
      </c>
      <c r="E325" s="2">
        <v>13</v>
      </c>
      <c r="F325" s="2">
        <v>6</v>
      </c>
      <c r="G325" s="11">
        <v>62</v>
      </c>
      <c r="H325" s="1" t="s">
        <v>1201</v>
      </c>
    </row>
    <row r="326" spans="1:8" x14ac:dyDescent="0.25">
      <c r="A326" s="11">
        <v>54</v>
      </c>
      <c r="B326" s="8" t="s">
        <v>500</v>
      </c>
      <c r="C326" s="1" t="s">
        <v>501</v>
      </c>
      <c r="D326" s="2">
        <v>3</v>
      </c>
      <c r="E326" s="2">
        <v>13</v>
      </c>
      <c r="F326" s="2">
        <v>6</v>
      </c>
      <c r="G326" s="11"/>
      <c r="H326" s="1" t="s">
        <v>1201</v>
      </c>
    </row>
    <row r="327" spans="1:8" x14ac:dyDescent="0.25">
      <c r="A327" s="11">
        <v>71</v>
      </c>
      <c r="B327" s="8" t="s">
        <v>727</v>
      </c>
      <c r="C327" s="1" t="s">
        <v>728</v>
      </c>
      <c r="D327" s="2">
        <v>15</v>
      </c>
      <c r="E327" s="2">
        <v>4</v>
      </c>
      <c r="F327" s="2">
        <v>6</v>
      </c>
      <c r="G327" s="11"/>
      <c r="H327" s="1" t="s">
        <v>1201</v>
      </c>
    </row>
    <row r="328" spans="1:8" x14ac:dyDescent="0.25">
      <c r="A328" s="11">
        <v>72</v>
      </c>
      <c r="B328" s="8" t="s">
        <v>727</v>
      </c>
      <c r="C328" s="1" t="s">
        <v>729</v>
      </c>
      <c r="D328" s="2">
        <v>15</v>
      </c>
      <c r="E328" s="2">
        <v>4</v>
      </c>
      <c r="F328" s="2">
        <v>6</v>
      </c>
      <c r="G328" s="11"/>
      <c r="H328" s="1" t="s">
        <v>1201</v>
      </c>
    </row>
    <row r="329" spans="1:8" x14ac:dyDescent="0.25">
      <c r="A329" s="12">
        <v>39</v>
      </c>
      <c r="B329" s="8" t="s">
        <v>657</v>
      </c>
      <c r="C329" s="1" t="s">
        <v>665</v>
      </c>
      <c r="D329" s="2">
        <v>1</v>
      </c>
      <c r="E329" s="2">
        <v>15</v>
      </c>
      <c r="F329" s="2"/>
      <c r="G329" s="11">
        <v>63</v>
      </c>
      <c r="H329" s="1" t="s">
        <v>52</v>
      </c>
    </row>
    <row r="330" spans="1:8" x14ac:dyDescent="0.25">
      <c r="A330" s="12">
        <v>44</v>
      </c>
      <c r="B330" s="8" t="s">
        <v>657</v>
      </c>
      <c r="C330" s="1" t="s">
        <v>669</v>
      </c>
      <c r="D330" s="2">
        <v>8</v>
      </c>
      <c r="E330" s="2">
        <v>8</v>
      </c>
      <c r="F330" s="2"/>
      <c r="G330" s="11"/>
      <c r="H330" s="1" t="s">
        <v>52</v>
      </c>
    </row>
    <row r="331" spans="1:8" x14ac:dyDescent="0.25">
      <c r="A331" s="12">
        <v>46</v>
      </c>
      <c r="B331" s="8" t="s">
        <v>657</v>
      </c>
      <c r="C331" s="1" t="s">
        <v>671</v>
      </c>
      <c r="D331" s="2">
        <v>5</v>
      </c>
      <c r="E331" s="2">
        <v>5</v>
      </c>
      <c r="F331" s="2"/>
      <c r="G331" s="11"/>
      <c r="H331" s="1" t="s">
        <v>52</v>
      </c>
    </row>
    <row r="332" spans="1:8" x14ac:dyDescent="0.25">
      <c r="A332" s="12">
        <v>48</v>
      </c>
      <c r="B332" s="8" t="s">
        <v>657</v>
      </c>
      <c r="C332" s="1" t="s">
        <v>662</v>
      </c>
      <c r="D332" s="2">
        <v>3</v>
      </c>
      <c r="E332" s="2">
        <v>10</v>
      </c>
      <c r="F332" s="2"/>
      <c r="G332" s="11"/>
      <c r="H332" s="1" t="s">
        <v>52</v>
      </c>
    </row>
    <row r="333" spans="1:8" x14ac:dyDescent="0.25">
      <c r="A333" s="12">
        <v>58</v>
      </c>
      <c r="B333" s="8" t="s">
        <v>657</v>
      </c>
      <c r="C333" s="1" t="s">
        <v>681</v>
      </c>
      <c r="D333" s="2">
        <v>6</v>
      </c>
      <c r="E333" s="2">
        <v>16</v>
      </c>
      <c r="F333" s="2">
        <v>6</v>
      </c>
      <c r="G333" s="11"/>
      <c r="H333" s="1" t="s">
        <v>52</v>
      </c>
    </row>
    <row r="334" spans="1:8" x14ac:dyDescent="0.25">
      <c r="A334" s="12">
        <v>100</v>
      </c>
      <c r="B334" s="8" t="s">
        <v>223</v>
      </c>
      <c r="C334" s="1" t="s">
        <v>231</v>
      </c>
      <c r="D334" s="2">
        <v>23</v>
      </c>
      <c r="E334" s="2">
        <v>2</v>
      </c>
      <c r="F334" s="2"/>
      <c r="G334" s="11"/>
      <c r="H334" s="1" t="s">
        <v>52</v>
      </c>
    </row>
    <row r="335" spans="1:8" x14ac:dyDescent="0.25">
      <c r="A335" s="12">
        <v>104</v>
      </c>
      <c r="B335" s="8" t="s">
        <v>223</v>
      </c>
      <c r="C335" s="1" t="s">
        <v>172</v>
      </c>
      <c r="D335" s="2">
        <v>14</v>
      </c>
      <c r="E335" s="2">
        <v>14</v>
      </c>
      <c r="F335" s="2"/>
      <c r="G335" s="11"/>
      <c r="H335" s="1" t="s">
        <v>52</v>
      </c>
    </row>
    <row r="336" spans="1:8" x14ac:dyDescent="0.25">
      <c r="A336" s="12">
        <v>108</v>
      </c>
      <c r="B336" s="8" t="s">
        <v>223</v>
      </c>
      <c r="C336" s="1" t="s">
        <v>240</v>
      </c>
      <c r="D336" s="2">
        <v>24</v>
      </c>
      <c r="E336" s="2">
        <v>3</v>
      </c>
      <c r="F336" s="2"/>
      <c r="G336" s="11"/>
      <c r="H336" s="1" t="s">
        <v>52</v>
      </c>
    </row>
    <row r="337" spans="1:8" x14ac:dyDescent="0.25">
      <c r="A337" s="12" t="s">
        <v>248</v>
      </c>
      <c r="B337" s="8" t="s">
        <v>223</v>
      </c>
      <c r="C337" s="1" t="s">
        <v>249</v>
      </c>
      <c r="D337" s="2">
        <v>30</v>
      </c>
      <c r="E337" s="2">
        <v>9</v>
      </c>
      <c r="F337" s="2"/>
      <c r="G337" s="11"/>
      <c r="H337" s="1" t="s">
        <v>52</v>
      </c>
    </row>
    <row r="338" spans="1:8" x14ac:dyDescent="0.25">
      <c r="A338" s="12">
        <v>121</v>
      </c>
      <c r="B338" s="8" t="s">
        <v>637</v>
      </c>
      <c r="C338" s="1" t="s">
        <v>653</v>
      </c>
      <c r="D338" s="2">
        <v>2</v>
      </c>
      <c r="E338" s="2">
        <v>10</v>
      </c>
      <c r="F338" s="2"/>
      <c r="G338" s="11"/>
      <c r="H338" s="1" t="s">
        <v>52</v>
      </c>
    </row>
    <row r="339" spans="1:8" x14ac:dyDescent="0.25">
      <c r="A339" s="12">
        <v>150</v>
      </c>
      <c r="B339" s="8" t="s">
        <v>223</v>
      </c>
      <c r="C339" s="1" t="s">
        <v>255</v>
      </c>
      <c r="D339" s="2">
        <v>22</v>
      </c>
      <c r="E339" s="2">
        <v>1</v>
      </c>
      <c r="F339" s="2"/>
      <c r="G339" s="11"/>
      <c r="H339" s="1" t="s">
        <v>52</v>
      </c>
    </row>
    <row r="340" spans="1:8" x14ac:dyDescent="0.25">
      <c r="A340" s="12">
        <v>164</v>
      </c>
      <c r="B340" s="8" t="s">
        <v>223</v>
      </c>
      <c r="C340" s="1" t="s">
        <v>267</v>
      </c>
      <c r="D340" s="2">
        <v>30</v>
      </c>
      <c r="E340" s="2">
        <v>9</v>
      </c>
      <c r="F340" s="2"/>
      <c r="G340" s="11"/>
      <c r="H340" s="1" t="s">
        <v>52</v>
      </c>
    </row>
    <row r="341" spans="1:8" x14ac:dyDescent="0.25">
      <c r="A341" s="12">
        <v>176</v>
      </c>
      <c r="B341" s="8" t="s">
        <v>223</v>
      </c>
      <c r="C341" s="1" t="s">
        <v>279</v>
      </c>
      <c r="D341" s="2">
        <v>26</v>
      </c>
      <c r="E341" s="2">
        <v>15</v>
      </c>
      <c r="F341" s="2">
        <v>6</v>
      </c>
      <c r="G341" s="11"/>
      <c r="H341" s="1" t="s">
        <v>52</v>
      </c>
    </row>
    <row r="342" spans="1:8" x14ac:dyDescent="0.25">
      <c r="A342" s="12">
        <v>180</v>
      </c>
      <c r="B342" s="8" t="s">
        <v>223</v>
      </c>
      <c r="C342" s="1" t="s">
        <v>252</v>
      </c>
      <c r="D342" s="2">
        <v>39</v>
      </c>
      <c r="E342" s="2">
        <v>18</v>
      </c>
      <c r="F342" s="2"/>
      <c r="G342" s="11"/>
      <c r="H342" s="1" t="s">
        <v>52</v>
      </c>
    </row>
    <row r="343" spans="1:8" x14ac:dyDescent="0.25">
      <c r="A343" s="12">
        <v>185</v>
      </c>
      <c r="B343" s="8" t="s">
        <v>223</v>
      </c>
      <c r="C343" s="1" t="s">
        <v>288</v>
      </c>
      <c r="D343" s="2">
        <v>31</v>
      </c>
      <c r="E343" s="2">
        <v>10</v>
      </c>
      <c r="F343" s="2"/>
      <c r="G343" s="11"/>
      <c r="H343" s="1" t="s">
        <v>52</v>
      </c>
    </row>
    <row r="344" spans="1:8" x14ac:dyDescent="0.25">
      <c r="A344" s="12">
        <v>193</v>
      </c>
      <c r="B344" s="8" t="s">
        <v>223</v>
      </c>
      <c r="C344" s="1" t="s">
        <v>297</v>
      </c>
      <c r="D344" s="2">
        <v>34</v>
      </c>
      <c r="E344" s="2">
        <v>13</v>
      </c>
      <c r="F344" s="2"/>
      <c r="G344" s="11"/>
      <c r="H344" s="1" t="s">
        <v>52</v>
      </c>
    </row>
    <row r="345" spans="1:8" x14ac:dyDescent="0.25">
      <c r="A345" s="13">
        <v>48</v>
      </c>
      <c r="B345" s="8" t="s">
        <v>223</v>
      </c>
      <c r="C345" s="1" t="s">
        <v>302</v>
      </c>
      <c r="D345" s="2">
        <v>10</v>
      </c>
      <c r="E345" s="2">
        <v>10</v>
      </c>
      <c r="F345" s="2"/>
      <c r="G345" s="11"/>
      <c r="H345" s="1" t="s">
        <v>52</v>
      </c>
    </row>
    <row r="346" spans="1:8" x14ac:dyDescent="0.25">
      <c r="A346" s="13">
        <v>52</v>
      </c>
      <c r="B346" s="8" t="s">
        <v>223</v>
      </c>
      <c r="C346" s="1" t="s">
        <v>305</v>
      </c>
      <c r="D346" s="2">
        <v>36</v>
      </c>
      <c r="E346" s="2">
        <v>15</v>
      </c>
      <c r="F346" s="2"/>
      <c r="G346" s="11"/>
      <c r="H346" s="1" t="s">
        <v>52</v>
      </c>
    </row>
    <row r="347" spans="1:8" x14ac:dyDescent="0.25">
      <c r="A347" s="13">
        <v>53</v>
      </c>
      <c r="B347" s="8" t="s">
        <v>223</v>
      </c>
      <c r="C347" s="1" t="s">
        <v>306</v>
      </c>
      <c r="D347" s="2">
        <v>99</v>
      </c>
      <c r="E347" s="2">
        <v>15</v>
      </c>
      <c r="F347" s="2"/>
      <c r="G347" s="11"/>
      <c r="H347" s="1" t="s">
        <v>52</v>
      </c>
    </row>
    <row r="348" spans="1:8" x14ac:dyDescent="0.25">
      <c r="A348" s="13">
        <v>58</v>
      </c>
      <c r="B348" s="8" t="s">
        <v>223</v>
      </c>
      <c r="C348" s="1" t="s">
        <v>310</v>
      </c>
      <c r="D348" s="2">
        <v>42</v>
      </c>
      <c r="E348" s="2"/>
      <c r="F348" s="2"/>
      <c r="G348" s="11"/>
      <c r="H348" s="1" t="s">
        <v>52</v>
      </c>
    </row>
    <row r="349" spans="1:8" x14ac:dyDescent="0.25">
      <c r="A349" s="13">
        <v>86</v>
      </c>
      <c r="B349" s="8" t="s">
        <v>466</v>
      </c>
      <c r="C349" s="1" t="s">
        <v>470</v>
      </c>
      <c r="D349" s="2">
        <v>10</v>
      </c>
      <c r="E349" s="2">
        <v>10</v>
      </c>
      <c r="F349" s="2"/>
      <c r="G349" s="11"/>
      <c r="H349" s="1" t="s">
        <v>52</v>
      </c>
    </row>
    <row r="350" spans="1:8" x14ac:dyDescent="0.25">
      <c r="A350" s="13">
        <v>92</v>
      </c>
      <c r="B350" s="8" t="s">
        <v>466</v>
      </c>
      <c r="C350" s="1" t="s">
        <v>480</v>
      </c>
      <c r="D350" s="2">
        <v>8</v>
      </c>
      <c r="E350" s="2">
        <v>18</v>
      </c>
      <c r="F350" s="2">
        <v>6</v>
      </c>
      <c r="G350" s="11"/>
      <c r="H350" s="1" t="s">
        <v>52</v>
      </c>
    </row>
    <row r="351" spans="1:8" x14ac:dyDescent="0.25">
      <c r="A351" s="13">
        <v>94</v>
      </c>
      <c r="B351" s="8" t="s">
        <v>466</v>
      </c>
      <c r="C351" s="1" t="s">
        <v>482</v>
      </c>
      <c r="D351" s="2">
        <v>12</v>
      </c>
      <c r="E351" s="2">
        <v>12</v>
      </c>
      <c r="F351" s="2"/>
      <c r="G351" s="11"/>
      <c r="H351" s="1" t="s">
        <v>52</v>
      </c>
    </row>
    <row r="352" spans="1:8" x14ac:dyDescent="0.25">
      <c r="A352" s="13">
        <v>96</v>
      </c>
      <c r="B352" s="8" t="s">
        <v>466</v>
      </c>
      <c r="C352" s="1" t="s">
        <v>484</v>
      </c>
      <c r="D352" s="2">
        <v>11</v>
      </c>
      <c r="E352" s="2">
        <v>11</v>
      </c>
      <c r="F352" s="2"/>
      <c r="G352" s="11"/>
      <c r="H352" s="1" t="s">
        <v>52</v>
      </c>
    </row>
    <row r="353" spans="1:8" x14ac:dyDescent="0.25">
      <c r="A353" s="13">
        <v>141</v>
      </c>
      <c r="B353" s="8" t="s">
        <v>988</v>
      </c>
      <c r="C353" s="1" t="s">
        <v>991</v>
      </c>
      <c r="D353" s="2">
        <v>17</v>
      </c>
      <c r="E353" s="2">
        <v>6</v>
      </c>
      <c r="F353" s="2">
        <v>6</v>
      </c>
      <c r="G353" s="11"/>
      <c r="H353" s="1" t="s">
        <v>52</v>
      </c>
    </row>
    <row r="354" spans="1:8" x14ac:dyDescent="0.25">
      <c r="A354" s="13">
        <v>147</v>
      </c>
      <c r="B354" s="8" t="s">
        <v>1064</v>
      </c>
      <c r="C354" s="1" t="s">
        <v>1116</v>
      </c>
      <c r="D354" s="2"/>
      <c r="E354" s="2">
        <v>10</v>
      </c>
      <c r="F354" s="2"/>
      <c r="G354" s="11"/>
      <c r="H354" s="1" t="s">
        <v>52</v>
      </c>
    </row>
    <row r="355" spans="1:8" x14ac:dyDescent="0.25">
      <c r="A355" s="12">
        <v>22</v>
      </c>
      <c r="B355" s="8" t="s">
        <v>637</v>
      </c>
      <c r="C355" s="1" t="s">
        <v>640</v>
      </c>
      <c r="D355" s="2">
        <v>2</v>
      </c>
      <c r="E355" s="2">
        <v>12</v>
      </c>
      <c r="F355" s="2">
        <v>6</v>
      </c>
      <c r="G355" s="11"/>
      <c r="H355" s="1" t="s">
        <v>52</v>
      </c>
    </row>
    <row r="356" spans="1:8" x14ac:dyDescent="0.25">
      <c r="A356" s="13">
        <v>14</v>
      </c>
      <c r="B356" s="8" t="s">
        <v>698</v>
      </c>
      <c r="C356" s="1" t="s">
        <v>1109</v>
      </c>
      <c r="D356" s="2">
        <v>10</v>
      </c>
      <c r="E356" s="2">
        <v>10</v>
      </c>
      <c r="F356" s="2"/>
      <c r="G356" s="11">
        <v>64</v>
      </c>
      <c r="H356" s="1" t="s">
        <v>1202</v>
      </c>
    </row>
    <row r="357" spans="1:8" x14ac:dyDescent="0.25">
      <c r="A357" s="13">
        <v>15</v>
      </c>
      <c r="B357" s="8" t="s">
        <v>698</v>
      </c>
      <c r="C357" s="1" t="s">
        <v>704</v>
      </c>
      <c r="D357" s="2">
        <v>14</v>
      </c>
      <c r="E357" s="2">
        <v>3</v>
      </c>
      <c r="F357" s="2">
        <v>6</v>
      </c>
      <c r="G357" s="11"/>
      <c r="H357" s="1" t="s">
        <v>1202</v>
      </c>
    </row>
    <row r="358" spans="1:8" x14ac:dyDescent="0.25">
      <c r="A358" s="13">
        <v>18</v>
      </c>
      <c r="B358" s="8" t="s">
        <v>698</v>
      </c>
      <c r="C358" s="6" t="s">
        <v>707</v>
      </c>
      <c r="D358" s="2">
        <v>19</v>
      </c>
      <c r="E358" s="2">
        <v>19</v>
      </c>
      <c r="F358" s="2"/>
      <c r="G358" s="11"/>
      <c r="H358" s="1" t="s">
        <v>1202</v>
      </c>
    </row>
    <row r="359" spans="1:8" x14ac:dyDescent="0.25">
      <c r="A359" s="13">
        <v>29</v>
      </c>
      <c r="B359" s="8" t="s">
        <v>159</v>
      </c>
      <c r="C359" s="1" t="s">
        <v>160</v>
      </c>
      <c r="D359" s="2">
        <v>5</v>
      </c>
      <c r="E359" s="2">
        <v>5</v>
      </c>
      <c r="F359" s="2"/>
      <c r="G359" s="11"/>
      <c r="H359" s="1" t="s">
        <v>1202</v>
      </c>
    </row>
    <row r="360" spans="1:8" x14ac:dyDescent="0.25">
      <c r="A360" s="13">
        <v>35</v>
      </c>
      <c r="B360" s="8" t="s">
        <v>166</v>
      </c>
      <c r="C360" s="1" t="s">
        <v>167</v>
      </c>
      <c r="D360" s="2">
        <v>21</v>
      </c>
      <c r="E360" s="2"/>
      <c r="F360" s="2"/>
      <c r="G360" s="11"/>
      <c r="H360" s="1" t="s">
        <v>1202</v>
      </c>
    </row>
    <row r="361" spans="1:8" x14ac:dyDescent="0.25">
      <c r="A361" s="13">
        <v>47</v>
      </c>
      <c r="B361" s="8" t="s">
        <v>330</v>
      </c>
      <c r="C361" s="1" t="s">
        <v>332</v>
      </c>
      <c r="D361" s="2">
        <v>3</v>
      </c>
      <c r="E361" s="2">
        <v>5</v>
      </c>
      <c r="F361" s="2"/>
      <c r="G361" s="11"/>
      <c r="H361" s="1" t="s">
        <v>1202</v>
      </c>
    </row>
    <row r="362" spans="1:8" x14ac:dyDescent="0.25">
      <c r="A362" s="13">
        <v>66</v>
      </c>
      <c r="B362" s="8" t="s">
        <v>373</v>
      </c>
      <c r="C362" s="1" t="s">
        <v>374</v>
      </c>
      <c r="D362" s="2">
        <v>16</v>
      </c>
      <c r="E362" s="2">
        <v>5</v>
      </c>
      <c r="F362" s="2">
        <v>6</v>
      </c>
      <c r="G362" s="11"/>
      <c r="H362" s="1" t="s">
        <v>1202</v>
      </c>
    </row>
    <row r="363" spans="1:8" x14ac:dyDescent="0.25">
      <c r="A363" s="13">
        <v>67</v>
      </c>
      <c r="B363" s="8" t="s">
        <v>373</v>
      </c>
      <c r="C363" s="1" t="s">
        <v>375</v>
      </c>
      <c r="D363" s="2">
        <v>13</v>
      </c>
      <c r="E363" s="2">
        <v>2</v>
      </c>
      <c r="F363" s="2">
        <v>6</v>
      </c>
      <c r="G363" s="11"/>
      <c r="H363" s="1" t="s">
        <v>1202</v>
      </c>
    </row>
    <row r="364" spans="1:8" x14ac:dyDescent="0.25">
      <c r="A364" s="13">
        <v>74</v>
      </c>
      <c r="B364" s="8" t="s">
        <v>387</v>
      </c>
      <c r="C364" s="1" t="s">
        <v>388</v>
      </c>
      <c r="D364" s="2"/>
      <c r="E364" s="2">
        <v>15</v>
      </c>
      <c r="F364" s="2"/>
      <c r="G364" s="11"/>
      <c r="H364" s="1" t="s">
        <v>1202</v>
      </c>
    </row>
    <row r="365" spans="1:8" x14ac:dyDescent="0.25">
      <c r="A365" s="13">
        <v>76</v>
      </c>
      <c r="B365" s="8" t="s">
        <v>387</v>
      </c>
      <c r="C365" s="1" t="s">
        <v>390</v>
      </c>
      <c r="D365" s="2">
        <v>2</v>
      </c>
      <c r="E365" s="2">
        <v>5</v>
      </c>
      <c r="F365" s="2"/>
      <c r="G365" s="11"/>
      <c r="H365" s="1" t="s">
        <v>1202</v>
      </c>
    </row>
    <row r="366" spans="1:8" x14ac:dyDescent="0.25">
      <c r="A366" s="13">
        <v>78</v>
      </c>
      <c r="B366" s="8" t="s">
        <v>387</v>
      </c>
      <c r="C366" s="1" t="s">
        <v>392</v>
      </c>
      <c r="D366" s="2">
        <v>1</v>
      </c>
      <c r="E366" s="2">
        <v>15</v>
      </c>
      <c r="F366" s="2"/>
      <c r="G366" s="11"/>
      <c r="H366" s="1" t="s">
        <v>1202</v>
      </c>
    </row>
    <row r="367" spans="1:8" x14ac:dyDescent="0.25">
      <c r="A367" s="13">
        <v>146</v>
      </c>
      <c r="B367" s="8" t="s">
        <v>1064</v>
      </c>
      <c r="C367" s="1" t="s">
        <v>1116</v>
      </c>
      <c r="D367" s="2"/>
      <c r="E367" s="2">
        <v>16</v>
      </c>
      <c r="F367" s="2"/>
      <c r="G367" s="11"/>
      <c r="H367" s="1" t="s">
        <v>1202</v>
      </c>
    </row>
    <row r="368" spans="1:8" x14ac:dyDescent="0.25">
      <c r="A368" s="12">
        <v>134</v>
      </c>
      <c r="B368" s="8" t="s">
        <v>557</v>
      </c>
      <c r="C368" s="1" t="s">
        <v>1111</v>
      </c>
      <c r="D368" s="2">
        <v>9</v>
      </c>
      <c r="E368" s="2">
        <v>9</v>
      </c>
      <c r="F368" s="2"/>
      <c r="G368" s="11">
        <v>65</v>
      </c>
      <c r="H368" s="1" t="s">
        <v>1203</v>
      </c>
    </row>
    <row r="369" spans="1:8" x14ac:dyDescent="0.25">
      <c r="A369" s="13">
        <v>8</v>
      </c>
      <c r="B369" s="8" t="s">
        <v>698</v>
      </c>
      <c r="C369" s="1" t="s">
        <v>326</v>
      </c>
      <c r="D369" s="2">
        <v>1</v>
      </c>
      <c r="E369" s="2">
        <v>2</v>
      </c>
      <c r="F369" s="2"/>
      <c r="G369" s="11"/>
      <c r="H369" s="1" t="s">
        <v>1203</v>
      </c>
    </row>
    <row r="370" spans="1:8" x14ac:dyDescent="0.25">
      <c r="A370" s="13">
        <v>11</v>
      </c>
      <c r="B370" s="8" t="s">
        <v>1024</v>
      </c>
      <c r="C370" s="1" t="s">
        <v>1029</v>
      </c>
      <c r="D370" s="2">
        <v>1</v>
      </c>
      <c r="E370" s="2">
        <v>2</v>
      </c>
      <c r="F370" s="2"/>
      <c r="G370" s="11"/>
      <c r="H370" s="1" t="s">
        <v>1203</v>
      </c>
    </row>
    <row r="371" spans="1:8" x14ac:dyDescent="0.25">
      <c r="A371" s="11">
        <v>74</v>
      </c>
      <c r="B371" s="8" t="s">
        <v>794</v>
      </c>
      <c r="C371" s="1" t="s">
        <v>795</v>
      </c>
      <c r="D371" s="2">
        <v>105</v>
      </c>
      <c r="E371" s="2"/>
      <c r="F371" s="2"/>
      <c r="G371" s="11">
        <v>66</v>
      </c>
      <c r="H371" s="1" t="s">
        <v>1204</v>
      </c>
    </row>
    <row r="372" spans="1:8" x14ac:dyDescent="0.25">
      <c r="A372" s="11">
        <v>75</v>
      </c>
      <c r="B372" s="8" t="s">
        <v>794</v>
      </c>
      <c r="C372" s="1" t="s">
        <v>797</v>
      </c>
      <c r="D372" s="2"/>
      <c r="E372" s="2"/>
      <c r="F372" s="2"/>
      <c r="G372" s="11"/>
      <c r="H372" s="1" t="s">
        <v>1204</v>
      </c>
    </row>
    <row r="373" spans="1:8" x14ac:dyDescent="0.25">
      <c r="A373" s="13">
        <v>112</v>
      </c>
      <c r="B373" s="8" t="s">
        <v>698</v>
      </c>
      <c r="C373" s="1" t="s">
        <v>709</v>
      </c>
      <c r="D373" s="2">
        <v>278</v>
      </c>
      <c r="E373" s="2">
        <v>5</v>
      </c>
      <c r="F373" s="2"/>
      <c r="G373" s="11">
        <v>67</v>
      </c>
      <c r="H373" s="1" t="s">
        <v>1205</v>
      </c>
    </row>
    <row r="374" spans="1:8" x14ac:dyDescent="0.25">
      <c r="A374" s="11">
        <v>6</v>
      </c>
      <c r="B374" s="8" t="s">
        <v>400</v>
      </c>
      <c r="C374" s="1" t="s">
        <v>401</v>
      </c>
      <c r="D374" s="2">
        <v>2</v>
      </c>
      <c r="E374" s="2">
        <v>2</v>
      </c>
      <c r="F374" s="2"/>
      <c r="G374" s="11">
        <v>68</v>
      </c>
      <c r="H374" s="1" t="s">
        <v>54</v>
      </c>
    </row>
    <row r="375" spans="1:8" x14ac:dyDescent="0.25">
      <c r="A375" s="11">
        <v>13</v>
      </c>
      <c r="B375" s="8" t="s">
        <v>952</v>
      </c>
      <c r="C375" s="1" t="s">
        <v>953</v>
      </c>
      <c r="D375" s="2">
        <v>17</v>
      </c>
      <c r="E375" s="2">
        <v>17</v>
      </c>
      <c r="F375" s="2"/>
      <c r="G375" s="11"/>
      <c r="H375" s="1" t="s">
        <v>54</v>
      </c>
    </row>
    <row r="376" spans="1:8" x14ac:dyDescent="0.25">
      <c r="A376" s="11">
        <v>14</v>
      </c>
      <c r="B376" s="8" t="s">
        <v>952</v>
      </c>
      <c r="C376" s="1" t="s">
        <v>954</v>
      </c>
      <c r="D376" s="2">
        <v>7</v>
      </c>
      <c r="E376" s="2">
        <v>7</v>
      </c>
      <c r="F376" s="2"/>
      <c r="G376" s="11"/>
      <c r="H376" s="1" t="s">
        <v>54</v>
      </c>
    </row>
    <row r="377" spans="1:8" x14ac:dyDescent="0.25">
      <c r="A377" s="11">
        <v>33</v>
      </c>
      <c r="B377" s="8" t="s">
        <v>368</v>
      </c>
      <c r="C377" s="1" t="s">
        <v>370</v>
      </c>
      <c r="D377" s="2">
        <v>31</v>
      </c>
      <c r="E377" s="2">
        <v>10</v>
      </c>
      <c r="F377" s="2"/>
      <c r="G377" s="11"/>
      <c r="H377" s="1" t="s">
        <v>54</v>
      </c>
    </row>
    <row r="378" spans="1:8" x14ac:dyDescent="0.25">
      <c r="A378" s="11">
        <v>35</v>
      </c>
      <c r="B378" s="8" t="s">
        <v>368</v>
      </c>
      <c r="C378" s="1" t="s">
        <v>371</v>
      </c>
      <c r="D378" s="2">
        <v>34</v>
      </c>
      <c r="E378" s="2">
        <v>13</v>
      </c>
      <c r="F378" s="2"/>
      <c r="G378" s="11"/>
      <c r="H378" s="1" t="s">
        <v>54</v>
      </c>
    </row>
    <row r="379" spans="1:8" x14ac:dyDescent="0.25">
      <c r="A379" s="11">
        <v>44</v>
      </c>
      <c r="B379" s="8" t="s">
        <v>103</v>
      </c>
      <c r="C379" s="1" t="s">
        <v>104</v>
      </c>
      <c r="D379" s="2">
        <v>26</v>
      </c>
      <c r="E379" s="2">
        <v>5</v>
      </c>
      <c r="F379" s="2"/>
      <c r="G379" s="11"/>
      <c r="H379" s="1" t="s">
        <v>54</v>
      </c>
    </row>
    <row r="380" spans="1:8" x14ac:dyDescent="0.25">
      <c r="A380" s="11">
        <v>50</v>
      </c>
      <c r="B380" s="8" t="s">
        <v>108</v>
      </c>
      <c r="C380" s="1" t="s">
        <v>114</v>
      </c>
      <c r="D380" s="2">
        <v>77</v>
      </c>
      <c r="E380" s="2">
        <v>14</v>
      </c>
      <c r="F380" s="2"/>
      <c r="G380" s="11"/>
      <c r="H380" s="1" t="s">
        <v>54</v>
      </c>
    </row>
    <row r="381" spans="1:8" x14ac:dyDescent="0.25">
      <c r="A381" s="11">
        <v>63</v>
      </c>
      <c r="B381" s="8" t="s">
        <v>545</v>
      </c>
      <c r="C381" s="1" t="s">
        <v>547</v>
      </c>
      <c r="D381" s="2">
        <v>11</v>
      </c>
      <c r="E381" s="2"/>
      <c r="F381" s="2">
        <v>6</v>
      </c>
      <c r="G381" s="11"/>
      <c r="H381" s="1" t="s">
        <v>54</v>
      </c>
    </row>
    <row r="382" spans="1:8" x14ac:dyDescent="0.25">
      <c r="A382" s="11">
        <v>123</v>
      </c>
      <c r="B382" s="8" t="s">
        <v>800</v>
      </c>
      <c r="C382" s="1" t="s">
        <v>818</v>
      </c>
      <c r="D382" s="2">
        <v>33</v>
      </c>
      <c r="E382" s="2">
        <v>12</v>
      </c>
      <c r="F382" s="2"/>
      <c r="G382" s="11"/>
      <c r="H382" s="1" t="s">
        <v>54</v>
      </c>
    </row>
    <row r="383" spans="1:8" x14ac:dyDescent="0.25">
      <c r="A383" s="11">
        <v>139</v>
      </c>
      <c r="B383" s="8" t="s">
        <v>559</v>
      </c>
      <c r="C383" s="1" t="s">
        <v>573</v>
      </c>
      <c r="D383" s="2">
        <v>89</v>
      </c>
      <c r="E383" s="2">
        <v>5</v>
      </c>
      <c r="F383" s="2"/>
      <c r="G383" s="11"/>
      <c r="H383" s="1" t="s">
        <v>54</v>
      </c>
    </row>
    <row r="384" spans="1:8" x14ac:dyDescent="0.25">
      <c r="A384" s="12" t="s">
        <v>614</v>
      </c>
      <c r="B384" s="8" t="s">
        <v>612</v>
      </c>
      <c r="C384" s="1" t="s">
        <v>615</v>
      </c>
      <c r="D384" s="2">
        <v>5</v>
      </c>
      <c r="E384" s="2">
        <v>15</v>
      </c>
      <c r="F384" s="2">
        <v>6</v>
      </c>
      <c r="G384" s="11"/>
      <c r="H384" s="1" t="s">
        <v>54</v>
      </c>
    </row>
    <row r="385" spans="1:8" x14ac:dyDescent="0.25">
      <c r="A385" s="12">
        <v>243</v>
      </c>
      <c r="B385" s="8" t="s">
        <v>897</v>
      </c>
      <c r="C385" s="1" t="s">
        <v>907</v>
      </c>
      <c r="D385" s="2">
        <v>28</v>
      </c>
      <c r="E385" s="2">
        <v>7</v>
      </c>
      <c r="F385" s="2"/>
      <c r="G385" s="11"/>
      <c r="H385" s="1" t="s">
        <v>54</v>
      </c>
    </row>
    <row r="386" spans="1:8" x14ac:dyDescent="0.25">
      <c r="A386" s="12">
        <v>253</v>
      </c>
      <c r="B386" s="8" t="s">
        <v>800</v>
      </c>
      <c r="C386" s="1" t="s">
        <v>833</v>
      </c>
      <c r="D386" s="2">
        <v>29</v>
      </c>
      <c r="E386" s="2">
        <v>8</v>
      </c>
      <c r="F386" s="2"/>
      <c r="G386" s="11"/>
      <c r="H386" s="1" t="s">
        <v>54</v>
      </c>
    </row>
    <row r="387" spans="1:8" x14ac:dyDescent="0.25">
      <c r="A387" s="12">
        <v>255</v>
      </c>
      <c r="B387" s="8" t="s">
        <v>800</v>
      </c>
      <c r="C387" s="1" t="s">
        <v>835</v>
      </c>
      <c r="D387" s="2">
        <v>39</v>
      </c>
      <c r="E387" s="2">
        <v>8</v>
      </c>
      <c r="F387" s="2"/>
      <c r="G387" s="11"/>
      <c r="H387" s="1" t="s">
        <v>54</v>
      </c>
    </row>
    <row r="388" spans="1:8" x14ac:dyDescent="0.25">
      <c r="A388" s="13">
        <v>3</v>
      </c>
      <c r="B388" s="8"/>
      <c r="C388" s="1" t="s">
        <v>1043</v>
      </c>
      <c r="D388" s="2"/>
      <c r="E388" s="2">
        <v>8</v>
      </c>
      <c r="F388" s="2"/>
      <c r="G388" s="11"/>
      <c r="H388" s="1" t="s">
        <v>54</v>
      </c>
    </row>
    <row r="389" spans="1:8" x14ac:dyDescent="0.25">
      <c r="A389" s="13">
        <v>7</v>
      </c>
      <c r="B389" s="8" t="s">
        <v>502</v>
      </c>
      <c r="C389" s="1" t="s">
        <v>503</v>
      </c>
      <c r="D389" s="2"/>
      <c r="E389" s="2">
        <v>8</v>
      </c>
      <c r="F389" s="2"/>
      <c r="G389" s="11"/>
      <c r="H389" s="1" t="s">
        <v>54</v>
      </c>
    </row>
    <row r="390" spans="1:8" x14ac:dyDescent="0.25">
      <c r="A390" s="13">
        <v>59</v>
      </c>
      <c r="B390" s="8" t="s">
        <v>358</v>
      </c>
      <c r="C390" s="1" t="s">
        <v>359</v>
      </c>
      <c r="D390" s="2">
        <v>30</v>
      </c>
      <c r="E390" s="2">
        <v>9</v>
      </c>
      <c r="F390" s="2"/>
      <c r="G390" s="11"/>
      <c r="H390" s="1" t="s">
        <v>54</v>
      </c>
    </row>
    <row r="391" spans="1:8" x14ac:dyDescent="0.25">
      <c r="A391" s="13">
        <v>64</v>
      </c>
      <c r="B391" s="8" t="s">
        <v>358</v>
      </c>
      <c r="C391" s="1" t="s">
        <v>365</v>
      </c>
      <c r="D391" s="2">
        <v>9</v>
      </c>
      <c r="E391" s="2">
        <v>9</v>
      </c>
      <c r="F391" s="2"/>
      <c r="G391" s="11"/>
      <c r="H391" s="1" t="s">
        <v>54</v>
      </c>
    </row>
    <row r="392" spans="1:8" x14ac:dyDescent="0.25">
      <c r="A392" s="13">
        <v>79</v>
      </c>
      <c r="B392" s="8" t="s">
        <v>1078</v>
      </c>
      <c r="C392" s="1" t="s">
        <v>434</v>
      </c>
      <c r="D392" s="2">
        <v>23</v>
      </c>
      <c r="E392" s="2">
        <v>2</v>
      </c>
      <c r="F392" s="2"/>
      <c r="G392" s="11"/>
      <c r="H392" s="1" t="s">
        <v>54</v>
      </c>
    </row>
    <row r="393" spans="1:8" x14ac:dyDescent="0.25">
      <c r="A393" s="13">
        <v>80</v>
      </c>
      <c r="B393" s="8" t="s">
        <v>1078</v>
      </c>
      <c r="C393" s="1" t="s">
        <v>435</v>
      </c>
      <c r="D393" s="2">
        <v>7</v>
      </c>
      <c r="E393" s="2">
        <v>7</v>
      </c>
      <c r="F393" s="2"/>
      <c r="G393" s="11"/>
      <c r="H393" s="1" t="s">
        <v>54</v>
      </c>
    </row>
    <row r="394" spans="1:8" x14ac:dyDescent="0.25">
      <c r="A394" s="13">
        <v>106</v>
      </c>
      <c r="B394" s="8" t="s">
        <v>596</v>
      </c>
      <c r="C394" s="1" t="s">
        <v>332</v>
      </c>
      <c r="D394" s="2">
        <v>16</v>
      </c>
      <c r="E394" s="2">
        <v>16</v>
      </c>
      <c r="F394" s="2"/>
      <c r="G394" s="11"/>
      <c r="H394" s="1" t="s">
        <v>54</v>
      </c>
    </row>
    <row r="395" spans="1:8" x14ac:dyDescent="0.25">
      <c r="A395" s="13">
        <v>120</v>
      </c>
      <c r="B395" s="8" t="s">
        <v>766</v>
      </c>
      <c r="C395" s="1" t="s">
        <v>767</v>
      </c>
      <c r="D395" s="2">
        <v>2</v>
      </c>
      <c r="E395" s="2">
        <v>12</v>
      </c>
      <c r="F395" s="2">
        <v>6</v>
      </c>
      <c r="G395" s="11"/>
      <c r="H395" s="1" t="s">
        <v>54</v>
      </c>
    </row>
    <row r="396" spans="1:8" x14ac:dyDescent="0.25">
      <c r="A396" s="13">
        <v>121</v>
      </c>
      <c r="B396" s="8" t="s">
        <v>766</v>
      </c>
      <c r="C396" s="1" t="s">
        <v>475</v>
      </c>
      <c r="D396" s="2">
        <v>2</v>
      </c>
      <c r="E396" s="2">
        <v>2</v>
      </c>
      <c r="F396" s="2"/>
      <c r="G396" s="11"/>
      <c r="H396" s="1" t="s">
        <v>54</v>
      </c>
    </row>
    <row r="397" spans="1:8" x14ac:dyDescent="0.25">
      <c r="A397" s="13">
        <v>123</v>
      </c>
      <c r="B397" s="8" t="s">
        <v>779</v>
      </c>
      <c r="C397" s="1" t="s">
        <v>780</v>
      </c>
      <c r="D397" s="2">
        <v>1</v>
      </c>
      <c r="E397" s="2">
        <v>1</v>
      </c>
      <c r="F397" s="2"/>
      <c r="G397" s="11"/>
      <c r="H397" s="1" t="s">
        <v>54</v>
      </c>
    </row>
    <row r="398" spans="1:8" x14ac:dyDescent="0.25">
      <c r="A398" s="13">
        <v>124</v>
      </c>
      <c r="B398" s="8" t="s">
        <v>779</v>
      </c>
      <c r="C398" s="1" t="s">
        <v>781</v>
      </c>
      <c r="D398" s="2">
        <v>2</v>
      </c>
      <c r="E398" s="2">
        <v>2</v>
      </c>
      <c r="F398" s="2"/>
      <c r="G398" s="11"/>
      <c r="H398" s="1" t="s">
        <v>54</v>
      </c>
    </row>
    <row r="399" spans="1:8" x14ac:dyDescent="0.25">
      <c r="A399" s="12">
        <v>239</v>
      </c>
      <c r="B399" s="8" t="s">
        <v>897</v>
      </c>
      <c r="C399" s="1" t="s">
        <v>903</v>
      </c>
      <c r="D399" s="2">
        <v>9</v>
      </c>
      <c r="E399" s="2">
        <v>9</v>
      </c>
      <c r="F399" s="2"/>
      <c r="G399" s="11"/>
      <c r="H399" s="1" t="s">
        <v>1206</v>
      </c>
    </row>
    <row r="400" spans="1:8" x14ac:dyDescent="0.25">
      <c r="A400" s="12">
        <v>17</v>
      </c>
      <c r="B400" s="8" t="s">
        <v>522</v>
      </c>
      <c r="C400" s="1" t="s">
        <v>523</v>
      </c>
      <c r="D400" s="2">
        <v>3</v>
      </c>
      <c r="E400" s="2">
        <v>3</v>
      </c>
      <c r="F400" s="2"/>
      <c r="G400" s="11">
        <v>69</v>
      </c>
      <c r="H400" s="1" t="s">
        <v>1207</v>
      </c>
    </row>
    <row r="401" spans="1:8" x14ac:dyDescent="0.25">
      <c r="A401" s="12">
        <v>233</v>
      </c>
      <c r="B401" s="8" t="s">
        <v>1003</v>
      </c>
      <c r="C401" s="1" t="s">
        <v>1005</v>
      </c>
      <c r="D401" s="2">
        <v>14</v>
      </c>
      <c r="E401" s="2">
        <v>3</v>
      </c>
      <c r="F401" s="2">
        <v>6</v>
      </c>
      <c r="G401" s="11">
        <v>70</v>
      </c>
      <c r="H401" s="1" t="s">
        <v>1208</v>
      </c>
    </row>
    <row r="402" spans="1:8" x14ac:dyDescent="0.25">
      <c r="A402" s="12">
        <v>235</v>
      </c>
      <c r="B402" s="8" t="s">
        <v>1003</v>
      </c>
      <c r="C402" s="1" t="s">
        <v>1007</v>
      </c>
      <c r="D402" s="2">
        <v>16</v>
      </c>
      <c r="E402" s="2">
        <v>16</v>
      </c>
      <c r="F402" s="2"/>
      <c r="G402" s="11"/>
      <c r="H402" s="1" t="s">
        <v>1208</v>
      </c>
    </row>
    <row r="403" spans="1:8" x14ac:dyDescent="0.25">
      <c r="A403" s="12">
        <v>266</v>
      </c>
      <c r="B403" s="8" t="s">
        <v>938</v>
      </c>
      <c r="C403" s="1" t="s">
        <v>939</v>
      </c>
      <c r="D403" s="2">
        <v>32</v>
      </c>
      <c r="E403" s="2">
        <v>11</v>
      </c>
      <c r="F403" s="2"/>
      <c r="G403" s="11">
        <v>71</v>
      </c>
      <c r="H403" s="1" t="s">
        <v>1209</v>
      </c>
    </row>
    <row r="404" spans="1:8" x14ac:dyDescent="0.25">
      <c r="A404" s="13">
        <v>6</v>
      </c>
      <c r="B404" s="8" t="s">
        <v>173</v>
      </c>
      <c r="C404" s="1" t="s">
        <v>174</v>
      </c>
      <c r="D404" s="2">
        <v>5</v>
      </c>
      <c r="E404" s="2">
        <v>5</v>
      </c>
      <c r="F404" s="2"/>
      <c r="G404" s="11">
        <v>72</v>
      </c>
      <c r="H404" s="1" t="s">
        <v>1210</v>
      </c>
    </row>
    <row r="405" spans="1:8" x14ac:dyDescent="0.25">
      <c r="A405" s="11">
        <v>57</v>
      </c>
      <c r="B405" s="8" t="s">
        <v>525</v>
      </c>
      <c r="C405" s="1" t="s">
        <v>527</v>
      </c>
      <c r="D405" s="2">
        <v>56</v>
      </c>
      <c r="E405" s="2">
        <v>14</v>
      </c>
      <c r="F405" s="2"/>
      <c r="G405" s="11">
        <v>73</v>
      </c>
      <c r="H405" s="1" t="s">
        <v>1211</v>
      </c>
    </row>
    <row r="406" spans="1:8" x14ac:dyDescent="0.25">
      <c r="A406" s="11">
        <v>58</v>
      </c>
      <c r="B406" s="8" t="s">
        <v>525</v>
      </c>
      <c r="C406" s="1" t="s">
        <v>528</v>
      </c>
      <c r="D406" s="2"/>
      <c r="E406" s="2"/>
      <c r="F406" s="2"/>
      <c r="G406" s="11"/>
      <c r="H406" s="1" t="s">
        <v>1211</v>
      </c>
    </row>
    <row r="407" spans="1:8" x14ac:dyDescent="0.25">
      <c r="A407" s="11">
        <v>61</v>
      </c>
      <c r="B407" s="8" t="s">
        <v>533</v>
      </c>
      <c r="C407" s="1" t="s">
        <v>534</v>
      </c>
      <c r="D407" s="2">
        <v>54</v>
      </c>
      <c r="E407" s="2">
        <v>12</v>
      </c>
      <c r="F407" s="2"/>
      <c r="G407" s="11"/>
      <c r="H407" s="1" t="s">
        <v>1211</v>
      </c>
    </row>
    <row r="408" spans="1:8" x14ac:dyDescent="0.25">
      <c r="A408" s="12">
        <v>209</v>
      </c>
      <c r="B408" s="8" t="s">
        <v>422</v>
      </c>
      <c r="C408" s="1" t="s">
        <v>432</v>
      </c>
      <c r="D408" s="2">
        <v>180</v>
      </c>
      <c r="E408" s="2"/>
      <c r="F408" s="2"/>
      <c r="G408" s="11">
        <v>74</v>
      </c>
      <c r="H408" s="1" t="s">
        <v>1212</v>
      </c>
    </row>
    <row r="409" spans="1:8" x14ac:dyDescent="0.25">
      <c r="A409" s="12">
        <v>64</v>
      </c>
      <c r="B409" s="8" t="s">
        <v>657</v>
      </c>
      <c r="C409" s="1" t="s">
        <v>686</v>
      </c>
      <c r="D409" s="2">
        <v>2</v>
      </c>
      <c r="E409" s="2">
        <v>15</v>
      </c>
      <c r="F409" s="2"/>
      <c r="G409" s="11">
        <v>75</v>
      </c>
      <c r="H409" s="1" t="s">
        <v>1213</v>
      </c>
    </row>
    <row r="410" spans="1:8" x14ac:dyDescent="0.25">
      <c r="A410" s="12">
        <v>77</v>
      </c>
      <c r="B410" s="8" t="s">
        <v>1020</v>
      </c>
      <c r="C410" s="1" t="s">
        <v>1021</v>
      </c>
      <c r="D410" s="2">
        <v>6</v>
      </c>
      <c r="E410" s="2">
        <v>16</v>
      </c>
      <c r="F410" s="2">
        <v>6</v>
      </c>
      <c r="G410" s="11"/>
      <c r="H410" s="1" t="s">
        <v>1213</v>
      </c>
    </row>
    <row r="411" spans="1:8" x14ac:dyDescent="0.25">
      <c r="A411" s="11">
        <v>121</v>
      </c>
      <c r="B411" s="8" t="s">
        <v>800</v>
      </c>
      <c r="C411" s="1" t="s">
        <v>816</v>
      </c>
      <c r="D411" s="2">
        <v>54</v>
      </c>
      <c r="E411" s="2">
        <v>12</v>
      </c>
      <c r="F411" s="2"/>
      <c r="G411" s="11">
        <v>76</v>
      </c>
      <c r="H411" s="1" t="s">
        <v>66</v>
      </c>
    </row>
    <row r="412" spans="1:8" x14ac:dyDescent="0.25">
      <c r="A412" s="11">
        <v>136</v>
      </c>
      <c r="B412" s="8" t="s">
        <v>559</v>
      </c>
      <c r="C412" s="1" t="s">
        <v>569</v>
      </c>
      <c r="D412" s="2">
        <v>65</v>
      </c>
      <c r="E412" s="2">
        <v>5</v>
      </c>
      <c r="F412" s="2"/>
      <c r="G412" s="11"/>
      <c r="H412" s="1" t="s">
        <v>66</v>
      </c>
    </row>
    <row r="413" spans="1:8" x14ac:dyDescent="0.25">
      <c r="A413" s="11">
        <v>144</v>
      </c>
      <c r="B413" s="8" t="s">
        <v>559</v>
      </c>
      <c r="C413" s="1" t="s">
        <v>579</v>
      </c>
      <c r="D413" s="2">
        <v>5</v>
      </c>
      <c r="E413" s="2">
        <v>15</v>
      </c>
      <c r="F413" s="2">
        <v>6</v>
      </c>
      <c r="G413" s="11"/>
      <c r="H413" s="1" t="s">
        <v>66</v>
      </c>
    </row>
    <row r="414" spans="1:8" x14ac:dyDescent="0.25">
      <c r="A414" s="12">
        <v>68</v>
      </c>
      <c r="B414" s="8" t="s">
        <v>786</v>
      </c>
      <c r="C414" s="1" t="s">
        <v>789</v>
      </c>
      <c r="D414" s="2">
        <v>10</v>
      </c>
      <c r="E414" s="2">
        <v>10</v>
      </c>
      <c r="F414" s="2"/>
      <c r="G414" s="11"/>
      <c r="H414" s="1" t="s">
        <v>66</v>
      </c>
    </row>
    <row r="415" spans="1:8" x14ac:dyDescent="0.25">
      <c r="A415" s="12">
        <v>252</v>
      </c>
      <c r="B415" s="8" t="s">
        <v>800</v>
      </c>
      <c r="C415" s="1" t="s">
        <v>832</v>
      </c>
      <c r="D415" s="2">
        <v>14</v>
      </c>
      <c r="E415" s="2">
        <v>14</v>
      </c>
      <c r="F415" s="2"/>
      <c r="G415" s="11"/>
      <c r="H415" s="1" t="s">
        <v>66</v>
      </c>
    </row>
    <row r="416" spans="1:8" x14ac:dyDescent="0.25">
      <c r="A416" s="13">
        <v>37</v>
      </c>
      <c r="B416" s="8" t="s">
        <v>173</v>
      </c>
      <c r="C416" s="1" t="s">
        <v>178</v>
      </c>
      <c r="D416" s="2">
        <v>33</v>
      </c>
      <c r="E416" s="2">
        <v>12</v>
      </c>
      <c r="F416" s="2"/>
      <c r="G416" s="11"/>
      <c r="H416" s="1" t="s">
        <v>66</v>
      </c>
    </row>
    <row r="417" spans="1:8" x14ac:dyDescent="0.25">
      <c r="A417" s="13">
        <v>63</v>
      </c>
      <c r="B417" s="8" t="s">
        <v>358</v>
      </c>
      <c r="C417" s="1" t="s">
        <v>364</v>
      </c>
      <c r="D417" s="2">
        <v>28</v>
      </c>
      <c r="E417" s="2">
        <v>7</v>
      </c>
      <c r="F417" s="2"/>
      <c r="G417" s="11"/>
      <c r="H417" s="1" t="s">
        <v>66</v>
      </c>
    </row>
    <row r="418" spans="1:8" x14ac:dyDescent="0.25">
      <c r="A418" s="13">
        <v>90</v>
      </c>
      <c r="B418" s="8" t="s">
        <v>466</v>
      </c>
      <c r="C418" s="1" t="s">
        <v>1108</v>
      </c>
      <c r="D418" s="2">
        <v>14</v>
      </c>
      <c r="E418" s="2">
        <v>3</v>
      </c>
      <c r="F418" s="2">
        <v>6</v>
      </c>
      <c r="G418" s="11"/>
      <c r="H418" s="1" t="s">
        <v>66</v>
      </c>
    </row>
    <row r="419" spans="1:8" x14ac:dyDescent="0.25">
      <c r="A419" s="13">
        <v>101</v>
      </c>
      <c r="B419" s="8" t="s">
        <v>537</v>
      </c>
      <c r="C419" s="1" t="s">
        <v>538</v>
      </c>
      <c r="D419" s="2">
        <v>2</v>
      </c>
      <c r="E419" s="2">
        <v>2</v>
      </c>
      <c r="F419" s="2"/>
      <c r="G419" s="11"/>
      <c r="H419" s="1" t="s">
        <v>66</v>
      </c>
    </row>
    <row r="420" spans="1:8" x14ac:dyDescent="0.25">
      <c r="A420" s="13">
        <v>117</v>
      </c>
      <c r="B420" s="8" t="s">
        <v>753</v>
      </c>
      <c r="C420" s="1" t="s">
        <v>756</v>
      </c>
      <c r="D420" s="2">
        <v>2</v>
      </c>
      <c r="E420" s="2">
        <v>2</v>
      </c>
      <c r="F420" s="2"/>
      <c r="G420" s="11"/>
      <c r="H420" s="1" t="s">
        <v>66</v>
      </c>
    </row>
    <row r="421" spans="1:8" x14ac:dyDescent="0.25">
      <c r="A421" s="11">
        <v>131</v>
      </c>
      <c r="B421" s="8" t="s">
        <v>559</v>
      </c>
      <c r="C421" s="1" t="s">
        <v>562</v>
      </c>
      <c r="D421" s="2">
        <v>304</v>
      </c>
      <c r="E421" s="2">
        <v>10</v>
      </c>
      <c r="F421" s="2"/>
      <c r="G421" s="11"/>
      <c r="H421" s="1" t="s">
        <v>1214</v>
      </c>
    </row>
    <row r="422" spans="1:8" x14ac:dyDescent="0.25">
      <c r="A422" s="11">
        <v>96</v>
      </c>
      <c r="B422" s="8" t="s">
        <v>967</v>
      </c>
      <c r="C422" s="1" t="s">
        <v>970</v>
      </c>
      <c r="D422" s="2">
        <v>378</v>
      </c>
      <c r="E422" s="2"/>
      <c r="F422" s="2"/>
      <c r="G422" s="11">
        <v>77</v>
      </c>
      <c r="H422" s="1" t="s">
        <v>1215</v>
      </c>
    </row>
    <row r="423" spans="1:8" x14ac:dyDescent="0.25">
      <c r="A423" s="12">
        <v>31</v>
      </c>
      <c r="B423" s="8" t="s">
        <v>657</v>
      </c>
      <c r="C423" s="1" t="s">
        <v>658</v>
      </c>
      <c r="D423" s="2">
        <v>4</v>
      </c>
      <c r="E423" s="2">
        <v>14</v>
      </c>
      <c r="F423" s="2">
        <v>6</v>
      </c>
      <c r="G423" s="11">
        <v>78</v>
      </c>
      <c r="H423" s="1" t="s">
        <v>67</v>
      </c>
    </row>
    <row r="424" spans="1:8" x14ac:dyDescent="0.25">
      <c r="A424" s="12">
        <v>33</v>
      </c>
      <c r="B424" s="8" t="s">
        <v>657</v>
      </c>
      <c r="C424" s="1" t="s">
        <v>660</v>
      </c>
      <c r="D424" s="2">
        <v>4</v>
      </c>
      <c r="E424" s="2"/>
      <c r="F424" s="2"/>
      <c r="G424" s="11"/>
      <c r="H424" s="1" t="s">
        <v>67</v>
      </c>
    </row>
    <row r="425" spans="1:8" x14ac:dyDescent="0.25">
      <c r="A425" s="12">
        <v>34</v>
      </c>
      <c r="B425" s="8" t="s">
        <v>657</v>
      </c>
      <c r="C425" s="1" t="s">
        <v>661</v>
      </c>
      <c r="D425" s="2">
        <v>2</v>
      </c>
      <c r="E425" s="2"/>
      <c r="F425" s="2"/>
      <c r="G425" s="11"/>
      <c r="H425" s="1" t="s">
        <v>67</v>
      </c>
    </row>
    <row r="426" spans="1:8" x14ac:dyDescent="0.25">
      <c r="A426" s="12">
        <v>56</v>
      </c>
      <c r="B426" s="8" t="s">
        <v>657</v>
      </c>
      <c r="C426" s="1" t="s">
        <v>679</v>
      </c>
      <c r="D426" s="2">
        <v>5</v>
      </c>
      <c r="E426" s="2">
        <v>15</v>
      </c>
      <c r="F426" s="2">
        <v>6</v>
      </c>
      <c r="G426" s="11"/>
      <c r="H426" s="1" t="s">
        <v>67</v>
      </c>
    </row>
    <row r="427" spans="1:8" x14ac:dyDescent="0.25">
      <c r="A427" s="12">
        <v>153</v>
      </c>
      <c r="B427" s="8" t="s">
        <v>223</v>
      </c>
      <c r="C427" s="1" t="s">
        <v>257</v>
      </c>
      <c r="D427" s="2">
        <v>17</v>
      </c>
      <c r="E427" s="2">
        <v>17</v>
      </c>
      <c r="F427" s="2"/>
      <c r="G427" s="11"/>
      <c r="H427" s="1" t="s">
        <v>67</v>
      </c>
    </row>
    <row r="428" spans="1:8" x14ac:dyDescent="0.25">
      <c r="A428" s="12">
        <v>168</v>
      </c>
      <c r="B428" s="8" t="s">
        <v>223</v>
      </c>
      <c r="C428" s="1" t="s">
        <v>271</v>
      </c>
      <c r="D428" s="2">
        <v>43</v>
      </c>
      <c r="E428" s="2">
        <v>1</v>
      </c>
      <c r="F428" s="2"/>
      <c r="G428" s="11"/>
      <c r="H428" s="1" t="s">
        <v>67</v>
      </c>
    </row>
    <row r="429" spans="1:8" x14ac:dyDescent="0.25">
      <c r="A429" s="12">
        <v>177</v>
      </c>
      <c r="B429" s="8" t="s">
        <v>223</v>
      </c>
      <c r="C429" s="1" t="s">
        <v>280</v>
      </c>
      <c r="D429" s="2">
        <v>29</v>
      </c>
      <c r="E429" s="2">
        <v>8</v>
      </c>
      <c r="F429" s="2"/>
      <c r="G429" s="11"/>
      <c r="H429" s="1" t="s">
        <v>67</v>
      </c>
    </row>
    <row r="430" spans="1:8" x14ac:dyDescent="0.25">
      <c r="A430" s="12">
        <v>194</v>
      </c>
      <c r="B430" s="8" t="s">
        <v>223</v>
      </c>
      <c r="C430" s="1" t="s">
        <v>298</v>
      </c>
      <c r="D430" s="2">
        <v>31</v>
      </c>
      <c r="E430" s="2">
        <v>10</v>
      </c>
      <c r="F430" s="2"/>
      <c r="G430" s="11"/>
      <c r="H430" s="1" t="s">
        <v>67</v>
      </c>
    </row>
    <row r="431" spans="1:8" x14ac:dyDescent="0.25">
      <c r="A431" s="13">
        <v>88</v>
      </c>
      <c r="B431" s="8" t="s">
        <v>466</v>
      </c>
      <c r="C431" s="1" t="s">
        <v>474</v>
      </c>
      <c r="D431" s="2">
        <v>14</v>
      </c>
      <c r="E431" s="2">
        <v>14</v>
      </c>
      <c r="F431" s="2"/>
      <c r="G431" s="11"/>
      <c r="H431" s="1" t="s">
        <v>67</v>
      </c>
    </row>
    <row r="432" spans="1:8" x14ac:dyDescent="0.25">
      <c r="A432" s="13">
        <v>95</v>
      </c>
      <c r="B432" s="8" t="s">
        <v>466</v>
      </c>
      <c r="C432" s="1" t="s">
        <v>483</v>
      </c>
      <c r="D432" s="2">
        <v>5</v>
      </c>
      <c r="E432" s="2">
        <v>5</v>
      </c>
      <c r="F432" s="2"/>
      <c r="G432" s="11"/>
      <c r="H432" s="1" t="s">
        <v>67</v>
      </c>
    </row>
    <row r="433" spans="1:8" x14ac:dyDescent="0.25">
      <c r="A433" s="12">
        <v>9</v>
      </c>
      <c r="B433" s="8" t="s">
        <v>223</v>
      </c>
      <c r="C433" s="1" t="s">
        <v>224</v>
      </c>
      <c r="D433" s="2">
        <v>5</v>
      </c>
      <c r="E433" s="2">
        <v>5</v>
      </c>
      <c r="F433" s="2"/>
      <c r="G433" s="11">
        <v>79</v>
      </c>
      <c r="H433" s="1" t="s">
        <v>60</v>
      </c>
    </row>
    <row r="434" spans="1:8" x14ac:dyDescent="0.25">
      <c r="A434" s="12">
        <v>10</v>
      </c>
      <c r="B434" s="8" t="s">
        <v>333</v>
      </c>
      <c r="C434" s="1" t="s">
        <v>334</v>
      </c>
      <c r="D434" s="2">
        <v>2</v>
      </c>
      <c r="E434" s="2">
        <v>12</v>
      </c>
      <c r="F434" s="2">
        <v>6</v>
      </c>
      <c r="G434" s="11"/>
      <c r="H434" s="1" t="s">
        <v>60</v>
      </c>
    </row>
    <row r="435" spans="1:8" x14ac:dyDescent="0.25">
      <c r="A435" s="12">
        <v>98</v>
      </c>
      <c r="B435" s="8" t="s">
        <v>223</v>
      </c>
      <c r="C435" s="1" t="s">
        <v>229</v>
      </c>
      <c r="D435" s="2">
        <v>15</v>
      </c>
      <c r="E435" s="2">
        <v>15</v>
      </c>
      <c r="F435" s="2"/>
      <c r="G435" s="11"/>
      <c r="H435" s="1" t="s">
        <v>60</v>
      </c>
    </row>
    <row r="436" spans="1:8" x14ac:dyDescent="0.25">
      <c r="A436" s="12">
        <v>109</v>
      </c>
      <c r="B436" s="8" t="s">
        <v>223</v>
      </c>
      <c r="C436" s="1" t="s">
        <v>241</v>
      </c>
      <c r="D436" s="2">
        <v>13</v>
      </c>
      <c r="E436" s="2">
        <v>2</v>
      </c>
      <c r="F436" s="2">
        <v>6</v>
      </c>
      <c r="G436" s="11"/>
      <c r="H436" s="1" t="s">
        <v>60</v>
      </c>
    </row>
    <row r="437" spans="1:8" x14ac:dyDescent="0.25">
      <c r="A437" s="12">
        <v>112</v>
      </c>
      <c r="B437" s="8" t="s">
        <v>223</v>
      </c>
      <c r="C437" s="1" t="s">
        <v>244</v>
      </c>
      <c r="D437" s="2">
        <v>16</v>
      </c>
      <c r="E437" s="2">
        <v>5</v>
      </c>
      <c r="F437" s="2">
        <v>6</v>
      </c>
      <c r="G437" s="11"/>
      <c r="H437" s="1" t="s">
        <v>60</v>
      </c>
    </row>
    <row r="438" spans="1:8" x14ac:dyDescent="0.25">
      <c r="A438" s="12">
        <v>115</v>
      </c>
      <c r="B438" s="8" t="s">
        <v>223</v>
      </c>
      <c r="C438" s="1" t="s">
        <v>247</v>
      </c>
      <c r="D438" s="2">
        <v>15</v>
      </c>
      <c r="E438" s="2">
        <v>15</v>
      </c>
      <c r="F438" s="2"/>
      <c r="G438" s="11"/>
      <c r="H438" s="1" t="s">
        <v>60</v>
      </c>
    </row>
    <row r="439" spans="1:8" x14ac:dyDescent="0.25">
      <c r="A439" s="12">
        <v>148</v>
      </c>
      <c r="B439" s="8" t="s">
        <v>223</v>
      </c>
      <c r="C439" s="1" t="s">
        <v>253</v>
      </c>
      <c r="D439" s="2">
        <v>15</v>
      </c>
      <c r="E439" s="2">
        <v>15</v>
      </c>
      <c r="F439" s="2"/>
      <c r="G439" s="11"/>
      <c r="H439" s="1" t="s">
        <v>60</v>
      </c>
    </row>
    <row r="440" spans="1:8" x14ac:dyDescent="0.25">
      <c r="A440" s="12">
        <v>149</v>
      </c>
      <c r="B440" s="8" t="s">
        <v>223</v>
      </c>
      <c r="C440" s="1" t="s">
        <v>254</v>
      </c>
      <c r="D440" s="2">
        <v>21</v>
      </c>
      <c r="E440" s="2"/>
      <c r="F440" s="2"/>
      <c r="G440" s="11"/>
      <c r="H440" s="1" t="s">
        <v>60</v>
      </c>
    </row>
    <row r="441" spans="1:8" x14ac:dyDescent="0.25">
      <c r="A441" s="12">
        <v>156</v>
      </c>
      <c r="B441" s="8" t="s">
        <v>223</v>
      </c>
      <c r="C441" s="1" t="s">
        <v>1110</v>
      </c>
      <c r="D441" s="2">
        <v>9</v>
      </c>
      <c r="E441" s="2">
        <v>9</v>
      </c>
      <c r="F441" s="2"/>
      <c r="G441" s="11"/>
      <c r="H441" s="1" t="s">
        <v>60</v>
      </c>
    </row>
    <row r="442" spans="1:8" x14ac:dyDescent="0.25">
      <c r="A442" s="12">
        <v>159</v>
      </c>
      <c r="B442" s="8" t="s">
        <v>223</v>
      </c>
      <c r="C442" s="1" t="s">
        <v>262</v>
      </c>
      <c r="D442" s="2">
        <v>15</v>
      </c>
      <c r="E442" s="2">
        <v>15</v>
      </c>
      <c r="F442" s="2"/>
      <c r="G442" s="11"/>
      <c r="H442" s="1" t="s">
        <v>60</v>
      </c>
    </row>
    <row r="443" spans="1:8" x14ac:dyDescent="0.25">
      <c r="A443" s="12">
        <v>170</v>
      </c>
      <c r="B443" s="8" t="s">
        <v>223</v>
      </c>
      <c r="C443" s="1" t="s">
        <v>273</v>
      </c>
      <c r="D443" s="2">
        <v>20</v>
      </c>
      <c r="E443" s="2">
        <v>9</v>
      </c>
      <c r="F443" s="2">
        <v>6</v>
      </c>
      <c r="G443" s="11"/>
      <c r="H443" s="1" t="s">
        <v>60</v>
      </c>
    </row>
    <row r="444" spans="1:8" x14ac:dyDescent="0.25">
      <c r="A444" s="12">
        <v>172</v>
      </c>
      <c r="B444" s="8" t="s">
        <v>223</v>
      </c>
      <c r="C444" s="1" t="s">
        <v>275</v>
      </c>
      <c r="D444" s="2">
        <v>21</v>
      </c>
      <c r="E444" s="2">
        <v>10</v>
      </c>
      <c r="F444" s="2">
        <v>6</v>
      </c>
      <c r="G444" s="11"/>
      <c r="H444" s="1" t="s">
        <v>60</v>
      </c>
    </row>
    <row r="445" spans="1:8" x14ac:dyDescent="0.25">
      <c r="A445" s="12">
        <v>175</v>
      </c>
      <c r="B445" s="8" t="s">
        <v>223</v>
      </c>
      <c r="C445" s="1" t="s">
        <v>278</v>
      </c>
      <c r="D445" s="2">
        <v>24</v>
      </c>
      <c r="E445" s="2">
        <v>13</v>
      </c>
      <c r="F445" s="2">
        <v>6</v>
      </c>
      <c r="G445" s="11"/>
      <c r="H445" s="1" t="s">
        <v>60</v>
      </c>
    </row>
    <row r="446" spans="1:8" x14ac:dyDescent="0.25">
      <c r="A446" s="12">
        <v>183</v>
      </c>
      <c r="B446" s="8" t="s">
        <v>223</v>
      </c>
      <c r="C446" s="1" t="s">
        <v>286</v>
      </c>
      <c r="D446" s="2">
        <v>23</v>
      </c>
      <c r="E446" s="2">
        <v>2</v>
      </c>
      <c r="F446" s="2"/>
      <c r="G446" s="11"/>
      <c r="H446" s="1" t="s">
        <v>60</v>
      </c>
    </row>
    <row r="447" spans="1:8" x14ac:dyDescent="0.25">
      <c r="A447" s="12">
        <v>187</v>
      </c>
      <c r="B447" s="8" t="s">
        <v>223</v>
      </c>
      <c r="C447" s="1" t="s">
        <v>290</v>
      </c>
      <c r="D447" s="2">
        <v>23</v>
      </c>
      <c r="E447" s="2">
        <v>12</v>
      </c>
      <c r="F447" s="2">
        <v>6</v>
      </c>
      <c r="G447" s="11"/>
      <c r="H447" s="1" t="s">
        <v>60</v>
      </c>
    </row>
    <row r="448" spans="1:8" x14ac:dyDescent="0.25">
      <c r="A448" s="12">
        <v>190</v>
      </c>
      <c r="B448" s="8" t="s">
        <v>223</v>
      </c>
      <c r="C448" s="1" t="s">
        <v>294</v>
      </c>
      <c r="D448" s="2">
        <v>16</v>
      </c>
      <c r="E448" s="2">
        <v>16</v>
      </c>
      <c r="F448" s="2"/>
      <c r="G448" s="11"/>
      <c r="H448" s="1" t="s">
        <v>60</v>
      </c>
    </row>
    <row r="449" spans="1:8" x14ac:dyDescent="0.25">
      <c r="A449" s="12">
        <v>30</v>
      </c>
      <c r="B449" s="8" t="s">
        <v>637</v>
      </c>
      <c r="C449" s="1" t="s">
        <v>648</v>
      </c>
      <c r="D449" s="2">
        <v>2</v>
      </c>
      <c r="E449" s="2">
        <v>12</v>
      </c>
      <c r="F449" s="2">
        <v>6</v>
      </c>
      <c r="G449" s="11">
        <v>80</v>
      </c>
      <c r="H449" s="1" t="s">
        <v>68</v>
      </c>
    </row>
    <row r="450" spans="1:8" x14ac:dyDescent="0.25">
      <c r="A450" s="12">
        <v>35</v>
      </c>
      <c r="B450" s="8" t="s">
        <v>657</v>
      </c>
      <c r="C450" s="1" t="s">
        <v>662</v>
      </c>
      <c r="D450" s="2">
        <v>5</v>
      </c>
      <c r="E450" s="2">
        <v>5</v>
      </c>
      <c r="F450" s="2"/>
      <c r="G450" s="11"/>
      <c r="H450" s="1" t="s">
        <v>68</v>
      </c>
    </row>
    <row r="451" spans="1:8" x14ac:dyDescent="0.25">
      <c r="A451" s="12">
        <v>41</v>
      </c>
      <c r="B451" s="8" t="s">
        <v>657</v>
      </c>
      <c r="C451" s="1" t="s">
        <v>667</v>
      </c>
      <c r="D451" s="2">
        <v>5</v>
      </c>
      <c r="E451" s="2">
        <v>5</v>
      </c>
      <c r="F451" s="2"/>
      <c r="G451" s="11"/>
      <c r="H451" s="1" t="s">
        <v>68</v>
      </c>
    </row>
    <row r="452" spans="1:8" x14ac:dyDescent="0.25">
      <c r="A452" s="12">
        <v>47</v>
      </c>
      <c r="B452" s="8" t="s">
        <v>657</v>
      </c>
      <c r="C452" s="1" t="s">
        <v>672</v>
      </c>
      <c r="D452" s="2">
        <v>3</v>
      </c>
      <c r="E452" s="2">
        <v>5</v>
      </c>
      <c r="F452" s="2"/>
      <c r="G452" s="11"/>
      <c r="H452" s="1" t="s">
        <v>68</v>
      </c>
    </row>
    <row r="453" spans="1:8" x14ac:dyDescent="0.25">
      <c r="A453" s="12">
        <v>52</v>
      </c>
      <c r="B453" s="8" t="s">
        <v>657</v>
      </c>
      <c r="C453" s="1" t="s">
        <v>675</v>
      </c>
      <c r="D453" s="2">
        <v>3</v>
      </c>
      <c r="E453" s="2"/>
      <c r="F453" s="2"/>
      <c r="G453" s="11"/>
      <c r="H453" s="1" t="s">
        <v>68</v>
      </c>
    </row>
    <row r="454" spans="1:8" x14ac:dyDescent="0.25">
      <c r="A454" s="12">
        <v>87</v>
      </c>
      <c r="B454" s="8" t="s">
        <v>800</v>
      </c>
      <c r="C454" s="1" t="s">
        <v>822</v>
      </c>
      <c r="D454" s="2">
        <v>5</v>
      </c>
      <c r="E454" s="2">
        <v>10</v>
      </c>
      <c r="F454" s="2"/>
      <c r="G454" s="11"/>
      <c r="H454" s="1" t="s">
        <v>68</v>
      </c>
    </row>
    <row r="455" spans="1:8" x14ac:dyDescent="0.25">
      <c r="A455" s="12">
        <v>126</v>
      </c>
      <c r="B455" s="8" t="s">
        <v>637</v>
      </c>
      <c r="C455" s="1" t="s">
        <v>650</v>
      </c>
      <c r="D455" s="2">
        <v>3</v>
      </c>
      <c r="E455" s="2"/>
      <c r="F455" s="2"/>
      <c r="G455" s="11"/>
      <c r="H455" s="1" t="s">
        <v>68</v>
      </c>
    </row>
    <row r="456" spans="1:8" x14ac:dyDescent="0.25">
      <c r="A456" s="12">
        <v>127</v>
      </c>
      <c r="B456" s="8" t="s">
        <v>637</v>
      </c>
      <c r="C456" s="1" t="s">
        <v>654</v>
      </c>
      <c r="D456" s="2">
        <v>3</v>
      </c>
      <c r="E456" s="2">
        <v>15</v>
      </c>
      <c r="F456" s="2"/>
      <c r="G456" s="11"/>
      <c r="H456" s="1" t="s">
        <v>68</v>
      </c>
    </row>
    <row r="457" spans="1:8" x14ac:dyDescent="0.25">
      <c r="A457" s="12">
        <v>129</v>
      </c>
      <c r="B457" s="8" t="s">
        <v>83</v>
      </c>
      <c r="C457" s="1" t="s">
        <v>84</v>
      </c>
      <c r="D457" s="2">
        <v>3</v>
      </c>
      <c r="E457" s="2">
        <v>13</v>
      </c>
      <c r="F457" s="2">
        <v>6</v>
      </c>
      <c r="G457" s="11"/>
      <c r="H457" s="1" t="s">
        <v>68</v>
      </c>
    </row>
    <row r="458" spans="1:8" x14ac:dyDescent="0.25">
      <c r="A458" s="12">
        <v>132</v>
      </c>
      <c r="B458" s="8" t="s">
        <v>139</v>
      </c>
      <c r="C458" s="1" t="s">
        <v>142</v>
      </c>
      <c r="D458" s="2">
        <v>2</v>
      </c>
      <c r="E458" s="2">
        <v>15</v>
      </c>
      <c r="F458" s="2"/>
      <c r="G458" s="11"/>
      <c r="H458" s="1" t="s">
        <v>68</v>
      </c>
    </row>
    <row r="459" spans="1:8" x14ac:dyDescent="0.25">
      <c r="A459" s="12">
        <v>45</v>
      </c>
      <c r="B459" s="8" t="s">
        <v>657</v>
      </c>
      <c r="C459" s="1" t="s">
        <v>670</v>
      </c>
      <c r="D459" s="2">
        <v>5</v>
      </c>
      <c r="E459" s="2">
        <v>5</v>
      </c>
      <c r="F459" s="2"/>
      <c r="G459" s="11">
        <v>81</v>
      </c>
      <c r="H459" s="1" t="s">
        <v>1216</v>
      </c>
    </row>
    <row r="460" spans="1:8" x14ac:dyDescent="0.25">
      <c r="A460" s="12">
        <v>246</v>
      </c>
      <c r="B460" s="8" t="s">
        <v>800</v>
      </c>
      <c r="C460" s="1" t="s">
        <v>827</v>
      </c>
      <c r="D460" s="2">
        <v>5</v>
      </c>
      <c r="E460" s="2">
        <v>15</v>
      </c>
      <c r="F460" s="2">
        <v>6</v>
      </c>
      <c r="G460" s="11"/>
      <c r="H460" s="1" t="s">
        <v>1217</v>
      </c>
    </row>
    <row r="461" spans="1:8" x14ac:dyDescent="0.25">
      <c r="A461" s="12">
        <v>251</v>
      </c>
      <c r="B461" s="8" t="s">
        <v>800</v>
      </c>
      <c r="C461" s="1" t="s">
        <v>831</v>
      </c>
      <c r="D461" s="2">
        <v>13</v>
      </c>
      <c r="E461" s="2">
        <v>13</v>
      </c>
      <c r="F461" s="2"/>
      <c r="G461" s="11"/>
      <c r="H461" s="1" t="s">
        <v>1217</v>
      </c>
    </row>
    <row r="462" spans="1:8" x14ac:dyDescent="0.25">
      <c r="A462" s="12">
        <v>257</v>
      </c>
      <c r="B462" s="8" t="s">
        <v>800</v>
      </c>
      <c r="C462" s="1" t="s">
        <v>837</v>
      </c>
      <c r="D462" s="2">
        <v>19</v>
      </c>
      <c r="E462" s="2">
        <v>19</v>
      </c>
      <c r="F462" s="2"/>
      <c r="G462" s="11"/>
      <c r="H462" s="1" t="s">
        <v>1217</v>
      </c>
    </row>
    <row r="463" spans="1:8" x14ac:dyDescent="0.25">
      <c r="A463" s="14">
        <v>282</v>
      </c>
      <c r="B463" s="15" t="s">
        <v>1048</v>
      </c>
      <c r="C463" s="14" t="s">
        <v>1049</v>
      </c>
      <c r="D463" s="16">
        <v>75</v>
      </c>
      <c r="E463" s="16">
        <v>12</v>
      </c>
      <c r="F463" s="16"/>
      <c r="G463" s="11"/>
      <c r="H463" s="1" t="s">
        <v>1217</v>
      </c>
    </row>
    <row r="464" spans="1:8" x14ac:dyDescent="0.25">
      <c r="A464" s="13">
        <v>28</v>
      </c>
      <c r="B464" s="8" t="s">
        <v>144</v>
      </c>
      <c r="C464" s="1" t="s">
        <v>145</v>
      </c>
      <c r="D464" s="2">
        <v>6</v>
      </c>
      <c r="E464" s="2">
        <v>10</v>
      </c>
      <c r="F464" s="2"/>
      <c r="G464" s="11">
        <v>89</v>
      </c>
      <c r="H464" s="1" t="s">
        <v>1218</v>
      </c>
    </row>
    <row r="465" spans="1:8" x14ac:dyDescent="0.25">
      <c r="A465" s="11">
        <v>65</v>
      </c>
      <c r="B465" s="8" t="s">
        <v>553</v>
      </c>
      <c r="C465" s="1" t="s">
        <v>554</v>
      </c>
      <c r="D465" s="2">
        <v>4</v>
      </c>
      <c r="E465" s="2">
        <v>14</v>
      </c>
      <c r="F465" s="2">
        <v>6</v>
      </c>
      <c r="G465" s="11">
        <v>90</v>
      </c>
      <c r="H465" s="1" t="s">
        <v>55</v>
      </c>
    </row>
    <row r="466" spans="1:8" x14ac:dyDescent="0.25">
      <c r="A466" s="12">
        <v>16</v>
      </c>
      <c r="B466" s="8" t="s">
        <v>464</v>
      </c>
      <c r="C466" s="1" t="s">
        <v>465</v>
      </c>
      <c r="D466" s="2">
        <v>4</v>
      </c>
      <c r="E466" s="2">
        <v>14</v>
      </c>
      <c r="F466" s="2">
        <v>6</v>
      </c>
      <c r="G466" s="11"/>
      <c r="H466" s="1" t="s">
        <v>55</v>
      </c>
    </row>
    <row r="467" spans="1:8" x14ac:dyDescent="0.25">
      <c r="A467" s="12">
        <v>36</v>
      </c>
      <c r="B467" s="8" t="s">
        <v>657</v>
      </c>
      <c r="C467" s="1" t="s">
        <v>663</v>
      </c>
      <c r="D467" s="2">
        <v>5</v>
      </c>
      <c r="E467" s="2">
        <v>5</v>
      </c>
      <c r="F467" s="2"/>
      <c r="G467" s="11"/>
      <c r="H467" s="1" t="s">
        <v>55</v>
      </c>
    </row>
    <row r="468" spans="1:8" x14ac:dyDescent="0.25">
      <c r="A468" s="12">
        <v>40</v>
      </c>
      <c r="B468" s="8" t="s">
        <v>657</v>
      </c>
      <c r="C468" s="1" t="s">
        <v>666</v>
      </c>
      <c r="D468" s="2">
        <v>2</v>
      </c>
      <c r="E468" s="2">
        <v>5</v>
      </c>
      <c r="F468" s="2"/>
      <c r="G468" s="11"/>
      <c r="H468" s="1" t="s">
        <v>55</v>
      </c>
    </row>
    <row r="469" spans="1:8" x14ac:dyDescent="0.25">
      <c r="A469" s="12">
        <v>42</v>
      </c>
      <c r="B469" s="8" t="s">
        <v>657</v>
      </c>
      <c r="C469" s="1" t="s">
        <v>667</v>
      </c>
      <c r="D469" s="2">
        <v>8</v>
      </c>
      <c r="E469" s="2">
        <v>18</v>
      </c>
      <c r="F469" s="2">
        <v>6</v>
      </c>
      <c r="G469" s="11"/>
      <c r="H469" s="1" t="s">
        <v>55</v>
      </c>
    </row>
    <row r="470" spans="1:8" x14ac:dyDescent="0.25">
      <c r="A470" s="12">
        <v>65</v>
      </c>
      <c r="B470" s="8" t="s">
        <v>657</v>
      </c>
      <c r="C470" s="1" t="s">
        <v>670</v>
      </c>
      <c r="D470" s="2">
        <v>3</v>
      </c>
      <c r="E470" s="2">
        <v>5</v>
      </c>
      <c r="F470" s="2"/>
      <c r="G470" s="11"/>
      <c r="H470" s="1" t="s">
        <v>55</v>
      </c>
    </row>
    <row r="471" spans="1:8" x14ac:dyDescent="0.25">
      <c r="A471" s="12">
        <v>83</v>
      </c>
      <c r="B471" s="8" t="s">
        <v>897</v>
      </c>
      <c r="C471" s="1" t="s">
        <v>823</v>
      </c>
      <c r="D471" s="2">
        <v>3</v>
      </c>
      <c r="E471" s="2">
        <v>3</v>
      </c>
      <c r="F471" s="2"/>
      <c r="G471" s="11"/>
      <c r="H471" s="1" t="s">
        <v>55</v>
      </c>
    </row>
    <row r="472" spans="1:8" x14ac:dyDescent="0.25">
      <c r="A472" s="12">
        <v>145</v>
      </c>
      <c r="B472" s="8" t="s">
        <v>223</v>
      </c>
      <c r="C472" s="1" t="s">
        <v>250</v>
      </c>
      <c r="D472" s="2">
        <v>15</v>
      </c>
      <c r="E472" s="2">
        <v>15</v>
      </c>
      <c r="F472" s="2"/>
      <c r="G472" s="11"/>
      <c r="H472" s="1" t="s">
        <v>55</v>
      </c>
    </row>
    <row r="473" spans="1:8" x14ac:dyDescent="0.25">
      <c r="A473" s="12">
        <v>154</v>
      </c>
      <c r="B473" s="8" t="s">
        <v>223</v>
      </c>
      <c r="C473" s="1" t="s">
        <v>1112</v>
      </c>
      <c r="D473" s="2">
        <v>7</v>
      </c>
      <c r="E473" s="2">
        <v>7</v>
      </c>
      <c r="F473" s="2"/>
      <c r="G473" s="11"/>
      <c r="H473" s="1" t="s">
        <v>55</v>
      </c>
    </row>
    <row r="474" spans="1:8" x14ac:dyDescent="0.25">
      <c r="A474" s="12">
        <v>197</v>
      </c>
      <c r="B474" s="8" t="s">
        <v>223</v>
      </c>
      <c r="C474" s="1" t="s">
        <v>300</v>
      </c>
      <c r="D474" s="2">
        <v>13</v>
      </c>
      <c r="E474" s="2">
        <v>2</v>
      </c>
      <c r="F474" s="2">
        <v>6</v>
      </c>
      <c r="G474" s="11"/>
      <c r="H474" s="1" t="s">
        <v>55</v>
      </c>
    </row>
    <row r="475" spans="1:8" x14ac:dyDescent="0.25">
      <c r="A475" s="12">
        <v>214</v>
      </c>
      <c r="B475" s="8" t="s">
        <v>612</v>
      </c>
      <c r="C475" s="1" t="s">
        <v>613</v>
      </c>
      <c r="D475" s="2">
        <v>11</v>
      </c>
      <c r="E475" s="2">
        <v>11</v>
      </c>
      <c r="F475" s="2"/>
      <c r="G475" s="11"/>
      <c r="H475" s="1" t="s">
        <v>55</v>
      </c>
    </row>
    <row r="476" spans="1:8" x14ac:dyDescent="0.25">
      <c r="A476" s="12">
        <v>216</v>
      </c>
      <c r="B476" s="8" t="s">
        <v>712</v>
      </c>
      <c r="C476" s="1" t="s">
        <v>713</v>
      </c>
      <c r="D476" s="2">
        <v>9</v>
      </c>
      <c r="E476" s="2">
        <v>9</v>
      </c>
      <c r="F476" s="2"/>
      <c r="G476" s="11"/>
      <c r="H476" s="1" t="s">
        <v>55</v>
      </c>
    </row>
    <row r="477" spans="1:8" x14ac:dyDescent="0.25">
      <c r="A477" s="12">
        <v>217</v>
      </c>
      <c r="B477" s="8" t="s">
        <v>712</v>
      </c>
      <c r="C477" s="1" t="s">
        <v>714</v>
      </c>
      <c r="D477" s="2">
        <v>11</v>
      </c>
      <c r="E477" s="2">
        <v>0</v>
      </c>
      <c r="F477" s="2">
        <v>6</v>
      </c>
      <c r="G477" s="11"/>
      <c r="H477" s="1" t="s">
        <v>55</v>
      </c>
    </row>
    <row r="478" spans="1:8" x14ac:dyDescent="0.25">
      <c r="A478" s="12" t="s">
        <v>715</v>
      </c>
      <c r="B478" s="8" t="s">
        <v>712</v>
      </c>
      <c r="C478" s="1" t="s">
        <v>716</v>
      </c>
      <c r="D478" s="2">
        <v>7</v>
      </c>
      <c r="E478" s="2">
        <v>17</v>
      </c>
      <c r="F478" s="2">
        <v>6</v>
      </c>
      <c r="G478" s="11"/>
      <c r="H478" s="1" t="s">
        <v>55</v>
      </c>
    </row>
    <row r="479" spans="1:8" x14ac:dyDescent="0.25">
      <c r="A479" s="12">
        <v>220</v>
      </c>
      <c r="B479" s="8" t="s">
        <v>736</v>
      </c>
      <c r="C479" s="1" t="s">
        <v>737</v>
      </c>
      <c r="D479" s="2">
        <v>1</v>
      </c>
      <c r="E479" s="2">
        <v>5</v>
      </c>
      <c r="F479" s="2"/>
      <c r="G479" s="11"/>
      <c r="H479" s="1" t="s">
        <v>55</v>
      </c>
    </row>
    <row r="480" spans="1:8" x14ac:dyDescent="0.25">
      <c r="A480" s="12">
        <v>223</v>
      </c>
      <c r="B480" s="8" t="s">
        <v>786</v>
      </c>
      <c r="C480" s="1" t="s">
        <v>791</v>
      </c>
      <c r="D480" s="2">
        <v>22</v>
      </c>
      <c r="E480" s="2">
        <v>1</v>
      </c>
      <c r="F480" s="2"/>
      <c r="G480" s="11"/>
      <c r="H480" s="1" t="s">
        <v>55</v>
      </c>
    </row>
    <row r="481" spans="1:8" x14ac:dyDescent="0.25">
      <c r="A481" s="12">
        <v>226</v>
      </c>
      <c r="B481" s="8" t="s">
        <v>1037</v>
      </c>
      <c r="C481" s="1" t="s">
        <v>1038</v>
      </c>
      <c r="D481" s="2">
        <v>2</v>
      </c>
      <c r="E481" s="2">
        <v>12</v>
      </c>
      <c r="F481" s="2">
        <v>6</v>
      </c>
      <c r="G481" s="11"/>
      <c r="H481" s="1" t="s">
        <v>55</v>
      </c>
    </row>
    <row r="482" spans="1:8" x14ac:dyDescent="0.25">
      <c r="A482" s="12" t="s">
        <v>1219</v>
      </c>
      <c r="B482" s="8" t="s">
        <v>1220</v>
      </c>
      <c r="C482" s="1" t="s">
        <v>89</v>
      </c>
      <c r="D482" s="2"/>
      <c r="E482" s="2"/>
      <c r="F482" s="2"/>
      <c r="G482" s="11"/>
      <c r="H482" s="1" t="s">
        <v>55</v>
      </c>
    </row>
    <row r="483" spans="1:8" x14ac:dyDescent="0.25">
      <c r="A483" s="12">
        <v>230</v>
      </c>
      <c r="B483" s="8" t="s">
        <v>1009</v>
      </c>
      <c r="C483" s="1" t="s">
        <v>1011</v>
      </c>
      <c r="D483" s="2">
        <v>14</v>
      </c>
      <c r="E483" s="2">
        <v>14</v>
      </c>
      <c r="F483" s="2"/>
      <c r="G483" s="11"/>
      <c r="H483" s="1" t="s">
        <v>55</v>
      </c>
    </row>
    <row r="484" spans="1:8" x14ac:dyDescent="0.25">
      <c r="A484" s="12">
        <v>231</v>
      </c>
      <c r="B484" s="8" t="s">
        <v>1009</v>
      </c>
      <c r="C484" s="1" t="s">
        <v>1012</v>
      </c>
      <c r="D484" s="2">
        <v>6</v>
      </c>
      <c r="E484" s="2">
        <v>6</v>
      </c>
      <c r="F484" s="2"/>
      <c r="G484" s="11"/>
      <c r="H484" s="1" t="s">
        <v>55</v>
      </c>
    </row>
    <row r="485" spans="1:8" x14ac:dyDescent="0.25">
      <c r="A485" s="12">
        <v>236</v>
      </c>
      <c r="B485" s="8" t="s">
        <v>1003</v>
      </c>
      <c r="C485" s="1" t="s">
        <v>1008</v>
      </c>
      <c r="D485" s="2">
        <v>12</v>
      </c>
      <c r="E485" s="2">
        <v>12</v>
      </c>
      <c r="F485" s="2"/>
      <c r="G485" s="11"/>
      <c r="H485" s="1" t="s">
        <v>55</v>
      </c>
    </row>
    <row r="486" spans="1:8" x14ac:dyDescent="0.25">
      <c r="A486" s="12">
        <v>241</v>
      </c>
      <c r="B486" s="8" t="s">
        <v>897</v>
      </c>
      <c r="C486" s="1" t="s">
        <v>905</v>
      </c>
      <c r="D486" s="2">
        <v>2</v>
      </c>
      <c r="E486" s="2">
        <v>12</v>
      </c>
      <c r="F486" s="2">
        <v>6</v>
      </c>
      <c r="G486" s="11"/>
      <c r="H486" s="1" t="s">
        <v>55</v>
      </c>
    </row>
    <row r="487" spans="1:8" x14ac:dyDescent="0.25">
      <c r="A487" s="12">
        <v>245</v>
      </c>
      <c r="B487" s="8" t="s">
        <v>897</v>
      </c>
      <c r="C487" s="1" t="s">
        <v>908</v>
      </c>
      <c r="D487" s="2">
        <v>39</v>
      </c>
      <c r="E487" s="2">
        <v>18</v>
      </c>
      <c r="F487" s="2"/>
      <c r="G487" s="11"/>
      <c r="H487" s="1" t="s">
        <v>55</v>
      </c>
    </row>
    <row r="488" spans="1:8" x14ac:dyDescent="0.25">
      <c r="A488" s="11">
        <v>53</v>
      </c>
      <c r="B488" s="8" t="s">
        <v>337</v>
      </c>
      <c r="C488" s="1" t="s">
        <v>338</v>
      </c>
      <c r="D488" s="2">
        <v>14</v>
      </c>
      <c r="E488" s="2">
        <v>14</v>
      </c>
      <c r="F488" s="2"/>
      <c r="G488" s="11">
        <v>91</v>
      </c>
      <c r="H488" s="1" t="s">
        <v>1221</v>
      </c>
    </row>
    <row r="489" spans="1:8" x14ac:dyDescent="0.25">
      <c r="A489" s="11">
        <v>64</v>
      </c>
      <c r="B489" s="8" t="s">
        <v>548</v>
      </c>
      <c r="C489" s="1" t="s">
        <v>549</v>
      </c>
      <c r="D489" s="2">
        <v>42</v>
      </c>
      <c r="E489" s="2"/>
      <c r="F489" s="2"/>
      <c r="G489" s="11"/>
      <c r="H489" s="1" t="s">
        <v>1221</v>
      </c>
    </row>
    <row r="490" spans="1:8" x14ac:dyDescent="0.25">
      <c r="A490" s="11">
        <v>92</v>
      </c>
      <c r="B490" s="8" t="s">
        <v>179</v>
      </c>
      <c r="C490" s="1" t="s">
        <v>190</v>
      </c>
      <c r="D490" s="2">
        <v>5</v>
      </c>
      <c r="E490" s="2">
        <v>15</v>
      </c>
      <c r="F490" s="2">
        <v>6</v>
      </c>
      <c r="G490" s="11"/>
      <c r="H490" s="1" t="s">
        <v>1221</v>
      </c>
    </row>
    <row r="491" spans="1:8" x14ac:dyDescent="0.25">
      <c r="A491" s="11">
        <v>93</v>
      </c>
      <c r="B491" s="8" t="s">
        <v>179</v>
      </c>
      <c r="C491" s="1" t="s">
        <v>191</v>
      </c>
      <c r="D491" s="2">
        <v>6</v>
      </c>
      <c r="E491" s="2">
        <v>6</v>
      </c>
      <c r="F491" s="2"/>
      <c r="G491" s="11"/>
      <c r="H491" s="1" t="s">
        <v>1221</v>
      </c>
    </row>
    <row r="492" spans="1:8" x14ac:dyDescent="0.25">
      <c r="A492" s="11">
        <v>143</v>
      </c>
      <c r="B492" s="8" t="s">
        <v>559</v>
      </c>
      <c r="C492" s="1" t="s">
        <v>578</v>
      </c>
      <c r="D492" s="2">
        <v>21</v>
      </c>
      <c r="E492" s="2"/>
      <c r="F492" s="2"/>
      <c r="G492" s="11"/>
      <c r="H492" s="1" t="s">
        <v>1221</v>
      </c>
    </row>
    <row r="493" spans="1:8" x14ac:dyDescent="0.25">
      <c r="A493" s="11">
        <v>29</v>
      </c>
      <c r="B493" s="8" t="s">
        <v>422</v>
      </c>
      <c r="C493" s="1" t="s">
        <v>1130</v>
      </c>
      <c r="D493" s="2">
        <v>69</v>
      </c>
      <c r="E493" s="2">
        <v>6</v>
      </c>
      <c r="F493" s="2"/>
      <c r="G493" s="11">
        <v>92</v>
      </c>
      <c r="H493" s="1" t="s">
        <v>1222</v>
      </c>
    </row>
    <row r="494" spans="1:8" x14ac:dyDescent="0.25">
      <c r="A494" s="12">
        <v>69</v>
      </c>
      <c r="B494" s="8" t="s">
        <v>786</v>
      </c>
      <c r="C494" s="1" t="s">
        <v>790</v>
      </c>
      <c r="D494" s="2">
        <v>15</v>
      </c>
      <c r="E494" s="2">
        <v>15</v>
      </c>
      <c r="F494" s="2"/>
      <c r="G494" s="11">
        <v>93</v>
      </c>
      <c r="H494" s="1" t="s">
        <v>1223</v>
      </c>
    </row>
    <row r="495" spans="1:8" x14ac:dyDescent="0.25">
      <c r="A495" s="12">
        <v>140</v>
      </c>
      <c r="B495" s="8" t="s">
        <v>192</v>
      </c>
      <c r="C495" s="1" t="s">
        <v>195</v>
      </c>
      <c r="D495" s="2">
        <v>5</v>
      </c>
      <c r="E495" s="2">
        <v>15</v>
      </c>
      <c r="F495" s="2">
        <v>6</v>
      </c>
      <c r="G495" s="11">
        <v>94</v>
      </c>
      <c r="H495" s="1" t="s">
        <v>1224</v>
      </c>
    </row>
    <row r="496" spans="1:8" x14ac:dyDescent="0.25">
      <c r="A496" s="11">
        <v>10</v>
      </c>
      <c r="B496" s="8" t="s">
        <v>771</v>
      </c>
      <c r="C496" s="1" t="s">
        <v>772</v>
      </c>
      <c r="D496" s="2">
        <v>1</v>
      </c>
      <c r="E496" s="2">
        <v>11</v>
      </c>
      <c r="F496" s="2">
        <v>6</v>
      </c>
      <c r="G496" s="11">
        <v>95</v>
      </c>
      <c r="H496" s="1" t="s">
        <v>1225</v>
      </c>
    </row>
    <row r="497" spans="1:8" x14ac:dyDescent="0.25">
      <c r="A497" s="11">
        <v>52</v>
      </c>
      <c r="B497" s="8" t="s">
        <v>219</v>
      </c>
      <c r="C497" s="1" t="s">
        <v>220</v>
      </c>
      <c r="D497" s="2">
        <v>2</v>
      </c>
      <c r="E497" s="2">
        <v>12</v>
      </c>
      <c r="F497" s="2">
        <v>6</v>
      </c>
      <c r="G497" s="11"/>
      <c r="H497" s="1" t="s">
        <v>1225</v>
      </c>
    </row>
    <row r="498" spans="1:8" x14ac:dyDescent="0.25">
      <c r="A498" s="12">
        <v>76</v>
      </c>
      <c r="B498" s="8" t="s">
        <v>1003</v>
      </c>
      <c r="C498" s="1" t="s">
        <v>1004</v>
      </c>
      <c r="D498" s="2">
        <v>2</v>
      </c>
      <c r="E498" s="2">
        <v>12</v>
      </c>
      <c r="F498" s="2">
        <v>6</v>
      </c>
      <c r="G498" s="11">
        <v>96</v>
      </c>
      <c r="H498" s="1" t="s">
        <v>1226</v>
      </c>
    </row>
    <row r="499" spans="1:8" x14ac:dyDescent="0.25">
      <c r="A499" s="12">
        <v>225</v>
      </c>
      <c r="B499" s="8" t="s">
        <v>794</v>
      </c>
      <c r="C499" s="1" t="s">
        <v>799</v>
      </c>
      <c r="D499" s="2">
        <v>3</v>
      </c>
      <c r="E499" s="2">
        <v>3</v>
      </c>
      <c r="F499" s="2"/>
      <c r="G499" s="11"/>
      <c r="H499" s="1" t="s">
        <v>1226</v>
      </c>
    </row>
    <row r="500" spans="1:8" x14ac:dyDescent="0.25">
      <c r="A500" s="13">
        <v>75</v>
      </c>
      <c r="B500" s="8" t="s">
        <v>387</v>
      </c>
      <c r="C500" s="1" t="s">
        <v>389</v>
      </c>
      <c r="D500" s="2">
        <v>3</v>
      </c>
      <c r="E500" s="2">
        <v>3</v>
      </c>
      <c r="F500" s="2"/>
      <c r="G500" s="11"/>
      <c r="H500" s="1" t="s">
        <v>1226</v>
      </c>
    </row>
    <row r="501" spans="1:8" x14ac:dyDescent="0.25">
      <c r="A501" s="12">
        <v>19</v>
      </c>
      <c r="B501" s="8" t="s">
        <v>525</v>
      </c>
      <c r="C501" s="1" t="s">
        <v>531</v>
      </c>
      <c r="D501" s="2">
        <v>11</v>
      </c>
      <c r="E501" s="2"/>
      <c r="F501" s="2">
        <v>6</v>
      </c>
      <c r="G501" s="11">
        <v>97</v>
      </c>
      <c r="H501" s="1" t="s">
        <v>1227</v>
      </c>
    </row>
    <row r="502" spans="1:8" x14ac:dyDescent="0.25">
      <c r="A502" s="12">
        <v>260</v>
      </c>
      <c r="B502" s="8" t="s">
        <v>800</v>
      </c>
      <c r="C502" s="1" t="s">
        <v>839</v>
      </c>
      <c r="D502" s="2">
        <v>14</v>
      </c>
      <c r="E502" s="2">
        <v>14</v>
      </c>
      <c r="F502" s="2"/>
      <c r="G502" s="11">
        <v>98</v>
      </c>
      <c r="H502" s="1" t="s">
        <v>1228</v>
      </c>
    </row>
    <row r="503" spans="1:8" x14ac:dyDescent="0.25">
      <c r="A503" s="11">
        <v>68</v>
      </c>
      <c r="B503" s="8" t="s">
        <v>587</v>
      </c>
      <c r="C503" s="1" t="s">
        <v>588</v>
      </c>
      <c r="D503" s="2">
        <v>19</v>
      </c>
      <c r="E503" s="2">
        <v>19</v>
      </c>
      <c r="F503" s="2"/>
      <c r="G503" s="11">
        <v>99</v>
      </c>
      <c r="H503" s="1" t="s">
        <v>1229</v>
      </c>
    </row>
    <row r="504" spans="1:8" x14ac:dyDescent="0.25">
      <c r="A504" s="11">
        <v>69</v>
      </c>
      <c r="B504" s="8" t="s">
        <v>587</v>
      </c>
      <c r="C504" s="1" t="s">
        <v>589</v>
      </c>
      <c r="D504" s="2">
        <v>31</v>
      </c>
      <c r="E504" s="2">
        <v>10</v>
      </c>
      <c r="F504" s="2"/>
      <c r="G504" s="11"/>
      <c r="H504" s="1" t="s">
        <v>1229</v>
      </c>
    </row>
    <row r="505" spans="1:8" x14ac:dyDescent="0.25">
      <c r="A505" s="11">
        <v>16</v>
      </c>
      <c r="B505" s="8" t="s">
        <v>965</v>
      </c>
      <c r="C505" s="1" t="s">
        <v>966</v>
      </c>
      <c r="D505" s="2">
        <v>3</v>
      </c>
      <c r="E505" s="2">
        <v>3</v>
      </c>
      <c r="F505" s="2"/>
      <c r="G505" s="11">
        <v>100</v>
      </c>
      <c r="H505" s="1" t="s">
        <v>1230</v>
      </c>
    </row>
    <row r="506" spans="1:8" x14ac:dyDescent="0.25">
      <c r="A506" s="11">
        <v>9</v>
      </c>
      <c r="B506" s="8" t="s">
        <v>629</v>
      </c>
      <c r="C506" s="1" t="s">
        <v>630</v>
      </c>
      <c r="D506" s="2">
        <v>11</v>
      </c>
      <c r="E506" s="2">
        <v>11</v>
      </c>
      <c r="F506" s="2"/>
      <c r="G506" s="11">
        <v>101</v>
      </c>
      <c r="H506" s="1" t="s">
        <v>51</v>
      </c>
    </row>
    <row r="507" spans="1:8" x14ac:dyDescent="0.25">
      <c r="A507" s="11">
        <v>21</v>
      </c>
      <c r="B507" s="8" t="s">
        <v>1032</v>
      </c>
      <c r="C507" s="1" t="s">
        <v>1035</v>
      </c>
      <c r="D507" s="2">
        <v>13</v>
      </c>
      <c r="E507" s="2">
        <v>2</v>
      </c>
      <c r="F507" s="2">
        <v>6</v>
      </c>
      <c r="G507" s="11"/>
      <c r="H507" s="1" t="s">
        <v>51</v>
      </c>
    </row>
    <row r="508" spans="1:8" x14ac:dyDescent="0.25">
      <c r="A508" s="11">
        <v>55</v>
      </c>
      <c r="B508" s="8" t="s">
        <v>525</v>
      </c>
      <c r="C508" s="1" t="s">
        <v>526</v>
      </c>
      <c r="D508" s="2">
        <v>11</v>
      </c>
      <c r="E508" s="2"/>
      <c r="F508" s="2">
        <v>6</v>
      </c>
      <c r="G508" s="11"/>
      <c r="H508" s="1" t="s">
        <v>51</v>
      </c>
    </row>
    <row r="509" spans="1:8" x14ac:dyDescent="0.25">
      <c r="A509" s="11">
        <v>77</v>
      </c>
      <c r="B509" s="8" t="s">
        <v>868</v>
      </c>
      <c r="C509" s="1" t="s">
        <v>870</v>
      </c>
      <c r="D509" s="2">
        <v>26</v>
      </c>
      <c r="E509" s="2">
        <v>5</v>
      </c>
      <c r="F509" s="2"/>
      <c r="G509" s="11"/>
      <c r="H509" s="1" t="s">
        <v>51</v>
      </c>
    </row>
    <row r="510" spans="1:8" x14ac:dyDescent="0.25">
      <c r="A510" s="11">
        <v>99</v>
      </c>
      <c r="B510" s="8" t="s">
        <v>877</v>
      </c>
      <c r="C510" s="1" t="s">
        <v>879</v>
      </c>
      <c r="D510" s="2">
        <v>86</v>
      </c>
      <c r="E510" s="2">
        <v>2</v>
      </c>
      <c r="F510" s="2"/>
      <c r="G510" s="11"/>
      <c r="H510" s="1" t="s">
        <v>51</v>
      </c>
    </row>
    <row r="511" spans="1:8" x14ac:dyDescent="0.25">
      <c r="A511" s="11">
        <v>101</v>
      </c>
      <c r="B511" s="8" t="s">
        <v>490</v>
      </c>
      <c r="C511" s="1" t="s">
        <v>491</v>
      </c>
      <c r="D511" s="2">
        <v>24</v>
      </c>
      <c r="E511" s="2">
        <v>3</v>
      </c>
      <c r="F511" s="2"/>
      <c r="G511" s="11"/>
      <c r="H511" s="1" t="s">
        <v>51</v>
      </c>
    </row>
    <row r="512" spans="1:8" x14ac:dyDescent="0.25">
      <c r="A512" s="11">
        <v>107</v>
      </c>
      <c r="B512" s="8" t="s">
        <v>786</v>
      </c>
      <c r="C512" s="1" t="s">
        <v>788</v>
      </c>
      <c r="D512" s="2">
        <v>27</v>
      </c>
      <c r="E512" s="2">
        <v>6</v>
      </c>
      <c r="F512" s="2"/>
      <c r="G512" s="11"/>
      <c r="H512" s="1" t="s">
        <v>51</v>
      </c>
    </row>
    <row r="513" spans="1:8" x14ac:dyDescent="0.25">
      <c r="A513" s="11">
        <v>112</v>
      </c>
      <c r="B513" s="8" t="s">
        <v>407</v>
      </c>
      <c r="C513" s="1" t="s">
        <v>414</v>
      </c>
      <c r="D513" s="2">
        <v>54</v>
      </c>
      <c r="E513" s="2">
        <v>12</v>
      </c>
      <c r="F513" s="2"/>
      <c r="G513" s="11"/>
      <c r="H513" s="1" t="s">
        <v>51</v>
      </c>
    </row>
    <row r="514" spans="1:8" x14ac:dyDescent="0.25">
      <c r="A514" s="11">
        <v>124</v>
      </c>
      <c r="B514" s="8" t="s">
        <v>800</v>
      </c>
      <c r="C514" s="1" t="s">
        <v>819</v>
      </c>
      <c r="D514" s="2">
        <v>44</v>
      </c>
      <c r="E514" s="2">
        <v>2</v>
      </c>
      <c r="F514" s="2"/>
      <c r="G514" s="11"/>
      <c r="H514" s="1" t="s">
        <v>51</v>
      </c>
    </row>
    <row r="515" spans="1:8" x14ac:dyDescent="0.25">
      <c r="A515" s="12">
        <v>2</v>
      </c>
      <c r="B515" s="8" t="s">
        <v>108</v>
      </c>
      <c r="C515" s="1" t="s">
        <v>117</v>
      </c>
      <c r="D515" s="2">
        <v>31</v>
      </c>
      <c r="E515" s="2">
        <v>10</v>
      </c>
      <c r="F515" s="2"/>
      <c r="G515" s="11"/>
      <c r="H515" s="1" t="s">
        <v>51</v>
      </c>
    </row>
    <row r="516" spans="1:8" x14ac:dyDescent="0.25">
      <c r="A516" s="12">
        <v>3</v>
      </c>
      <c r="B516" s="8" t="s">
        <v>108</v>
      </c>
      <c r="C516" s="1" t="s">
        <v>118</v>
      </c>
      <c r="D516" s="2">
        <v>27</v>
      </c>
      <c r="E516" s="2">
        <v>6</v>
      </c>
      <c r="F516" s="2"/>
      <c r="G516" s="11"/>
      <c r="H516" s="1" t="s">
        <v>51</v>
      </c>
    </row>
    <row r="517" spans="1:8" x14ac:dyDescent="0.25">
      <c r="A517" s="12">
        <v>11</v>
      </c>
      <c r="B517" s="8" t="s">
        <v>377</v>
      </c>
      <c r="C517" s="1" t="s">
        <v>381</v>
      </c>
      <c r="D517" s="2">
        <v>15</v>
      </c>
      <c r="E517" s="2">
        <v>4</v>
      </c>
      <c r="F517" s="2">
        <v>6</v>
      </c>
      <c r="G517" s="11"/>
      <c r="H517" s="1" t="s">
        <v>51</v>
      </c>
    </row>
    <row r="518" spans="1:8" x14ac:dyDescent="0.25">
      <c r="A518" s="12">
        <v>12</v>
      </c>
      <c r="B518" s="8" t="s">
        <v>377</v>
      </c>
      <c r="C518" s="1" t="s">
        <v>382</v>
      </c>
      <c r="D518" s="2">
        <v>13</v>
      </c>
      <c r="E518" s="2">
        <v>2</v>
      </c>
      <c r="F518" s="2">
        <v>6</v>
      </c>
      <c r="G518" s="11"/>
      <c r="H518" s="1" t="s">
        <v>51</v>
      </c>
    </row>
    <row r="519" spans="1:8" x14ac:dyDescent="0.25">
      <c r="A519" s="12">
        <v>37</v>
      </c>
      <c r="B519" s="8" t="s">
        <v>657</v>
      </c>
      <c r="C519" s="1" t="s">
        <v>661</v>
      </c>
      <c r="D519" s="2">
        <v>2</v>
      </c>
      <c r="E519" s="2">
        <v>15</v>
      </c>
      <c r="F519" s="2"/>
      <c r="G519" s="11"/>
      <c r="H519" s="1" t="s">
        <v>51</v>
      </c>
    </row>
    <row r="520" spans="1:8" x14ac:dyDescent="0.25">
      <c r="A520" s="12">
        <v>78</v>
      </c>
      <c r="B520" s="8" t="s">
        <v>1022</v>
      </c>
      <c r="C520" s="1" t="s">
        <v>1023</v>
      </c>
      <c r="D520" s="2">
        <v>5</v>
      </c>
      <c r="E520" s="2">
        <v>15</v>
      </c>
      <c r="F520" s="2">
        <v>6</v>
      </c>
      <c r="G520" s="11"/>
      <c r="H520" s="1" t="s">
        <v>51</v>
      </c>
    </row>
    <row r="521" spans="1:8" x14ac:dyDescent="0.25">
      <c r="A521" s="12">
        <v>79</v>
      </c>
      <c r="B521" s="8" t="s">
        <v>1030</v>
      </c>
      <c r="C521" s="1" t="s">
        <v>1031</v>
      </c>
      <c r="D521" s="2">
        <v>63</v>
      </c>
      <c r="E521" s="2"/>
      <c r="F521" s="2"/>
      <c r="G521" s="11"/>
      <c r="H521" s="1" t="s">
        <v>51</v>
      </c>
    </row>
    <row r="522" spans="1:8" x14ac:dyDescent="0.25">
      <c r="A522" s="12">
        <v>144</v>
      </c>
      <c r="B522" s="8" t="s">
        <v>217</v>
      </c>
      <c r="C522" s="1" t="s">
        <v>218</v>
      </c>
      <c r="D522" s="2">
        <v>3</v>
      </c>
      <c r="E522" s="2">
        <v>13</v>
      </c>
      <c r="F522" s="2">
        <v>6</v>
      </c>
      <c r="G522" s="11"/>
      <c r="H522" s="1" t="s">
        <v>51</v>
      </c>
    </row>
    <row r="523" spans="1:8" x14ac:dyDescent="0.25">
      <c r="A523" s="12">
        <v>201</v>
      </c>
      <c r="B523" s="8" t="s">
        <v>351</v>
      </c>
      <c r="C523" s="1" t="s">
        <v>357</v>
      </c>
      <c r="D523" s="2">
        <v>9</v>
      </c>
      <c r="E523" s="2">
        <v>9</v>
      </c>
      <c r="F523" s="2"/>
      <c r="G523" s="11"/>
      <c r="H523" s="1" t="s">
        <v>51</v>
      </c>
    </row>
    <row r="524" spans="1:8" x14ac:dyDescent="0.25">
      <c r="A524" s="12">
        <v>202</v>
      </c>
      <c r="B524" s="8" t="s">
        <v>108</v>
      </c>
      <c r="C524" s="1" t="s">
        <v>119</v>
      </c>
      <c r="D524" s="2">
        <v>32</v>
      </c>
      <c r="E524" s="2">
        <v>11</v>
      </c>
      <c r="F524" s="2"/>
      <c r="G524" s="11"/>
      <c r="H524" s="1" t="s">
        <v>51</v>
      </c>
    </row>
    <row r="525" spans="1:8" x14ac:dyDescent="0.25">
      <c r="A525" s="12">
        <v>203</v>
      </c>
      <c r="B525" s="8" t="s">
        <v>108</v>
      </c>
      <c r="C525" s="1" t="s">
        <v>120</v>
      </c>
      <c r="D525" s="2">
        <v>8</v>
      </c>
      <c r="E525" s="2">
        <v>18</v>
      </c>
      <c r="F525" s="2">
        <v>6</v>
      </c>
      <c r="G525" s="11"/>
      <c r="H525" s="1" t="s">
        <v>51</v>
      </c>
    </row>
    <row r="526" spans="1:8" x14ac:dyDescent="0.25">
      <c r="A526" s="12">
        <v>205</v>
      </c>
      <c r="B526" s="8" t="s">
        <v>108</v>
      </c>
      <c r="C526" s="1" t="s">
        <v>122</v>
      </c>
      <c r="D526" s="2">
        <v>31</v>
      </c>
      <c r="E526" s="2">
        <v>10</v>
      </c>
      <c r="F526" s="2"/>
      <c r="G526" s="11"/>
      <c r="H526" s="1" t="s">
        <v>51</v>
      </c>
    </row>
    <row r="527" spans="1:8" x14ac:dyDescent="0.25">
      <c r="A527" s="12">
        <v>206</v>
      </c>
      <c r="B527" s="8" t="s">
        <v>108</v>
      </c>
      <c r="C527" s="1" t="s">
        <v>123</v>
      </c>
      <c r="D527" s="2">
        <v>48</v>
      </c>
      <c r="E527" s="2">
        <v>6</v>
      </c>
      <c r="F527" s="2"/>
      <c r="G527" s="11"/>
      <c r="H527" s="1" t="s">
        <v>51</v>
      </c>
    </row>
    <row r="528" spans="1:8" x14ac:dyDescent="0.25">
      <c r="A528" s="12">
        <v>207</v>
      </c>
      <c r="B528" s="8" t="s">
        <v>108</v>
      </c>
      <c r="C528" s="1" t="s">
        <v>125</v>
      </c>
      <c r="D528" s="2">
        <v>16</v>
      </c>
      <c r="E528" s="2">
        <v>16</v>
      </c>
      <c r="F528" s="2"/>
      <c r="G528" s="11"/>
      <c r="H528" s="1" t="s">
        <v>51</v>
      </c>
    </row>
    <row r="529" spans="1:8" x14ac:dyDescent="0.25">
      <c r="A529" s="12" t="s">
        <v>126</v>
      </c>
      <c r="B529" s="8" t="s">
        <v>108</v>
      </c>
      <c r="C529" s="1" t="s">
        <v>125</v>
      </c>
      <c r="D529" s="2">
        <v>19</v>
      </c>
      <c r="E529" s="2">
        <v>19</v>
      </c>
      <c r="F529" s="2"/>
      <c r="G529" s="11"/>
      <c r="H529" s="1" t="s">
        <v>51</v>
      </c>
    </row>
    <row r="530" spans="1:8" x14ac:dyDescent="0.25">
      <c r="A530" s="12">
        <v>242</v>
      </c>
      <c r="B530" s="8" t="s">
        <v>897</v>
      </c>
      <c r="C530" s="1" t="s">
        <v>906</v>
      </c>
      <c r="D530" s="2">
        <v>13</v>
      </c>
      <c r="E530" s="2">
        <v>13</v>
      </c>
      <c r="F530" s="2"/>
      <c r="G530" s="11"/>
      <c r="H530" s="1" t="s">
        <v>51</v>
      </c>
    </row>
    <row r="531" spans="1:8" x14ac:dyDescent="0.25">
      <c r="A531" s="12">
        <v>268</v>
      </c>
      <c r="B531" s="8" t="s">
        <v>108</v>
      </c>
      <c r="C531" s="1" t="s">
        <v>127</v>
      </c>
      <c r="D531" s="2">
        <v>74</v>
      </c>
      <c r="E531" s="2">
        <v>11</v>
      </c>
      <c r="F531" s="2"/>
      <c r="G531" s="11"/>
      <c r="H531" s="1" t="s">
        <v>51</v>
      </c>
    </row>
    <row r="532" spans="1:8" x14ac:dyDescent="0.25">
      <c r="A532" s="13">
        <v>25</v>
      </c>
      <c r="B532" s="8" t="s">
        <v>132</v>
      </c>
      <c r="C532" s="1" t="s">
        <v>134</v>
      </c>
      <c r="D532" s="2">
        <v>10</v>
      </c>
      <c r="E532" s="2">
        <v>10</v>
      </c>
      <c r="F532" s="2"/>
      <c r="G532" s="11"/>
      <c r="H532" s="1" t="s">
        <v>51</v>
      </c>
    </row>
    <row r="533" spans="1:8" x14ac:dyDescent="0.25">
      <c r="A533" s="13">
        <v>40</v>
      </c>
      <c r="B533" s="8" t="s">
        <v>417</v>
      </c>
      <c r="C533" s="1" t="s">
        <v>418</v>
      </c>
      <c r="D533" s="2">
        <v>10</v>
      </c>
      <c r="E533" s="2">
        <v>10</v>
      </c>
      <c r="F533" s="2"/>
      <c r="G533" s="11"/>
      <c r="H533" s="1" t="s">
        <v>51</v>
      </c>
    </row>
    <row r="534" spans="1:8" x14ac:dyDescent="0.25">
      <c r="A534" s="13">
        <v>54</v>
      </c>
      <c r="B534" s="8" t="s">
        <v>223</v>
      </c>
      <c r="C534" s="1" t="s">
        <v>308</v>
      </c>
      <c r="D534" s="2">
        <v>63</v>
      </c>
      <c r="E534" s="2"/>
      <c r="F534" s="2"/>
      <c r="G534" s="11"/>
      <c r="H534" s="1" t="s">
        <v>51</v>
      </c>
    </row>
    <row r="535" spans="1:8" x14ac:dyDescent="0.25">
      <c r="A535" s="13">
        <v>55</v>
      </c>
      <c r="B535" s="8" t="s">
        <v>223</v>
      </c>
      <c r="C535" s="1" t="s">
        <v>268</v>
      </c>
      <c r="D535" s="2">
        <v>36</v>
      </c>
      <c r="E535" s="2">
        <v>15</v>
      </c>
      <c r="F535" s="2"/>
      <c r="G535" s="11"/>
      <c r="H535" s="1" t="s">
        <v>51</v>
      </c>
    </row>
    <row r="536" spans="1:8" x14ac:dyDescent="0.25">
      <c r="A536" s="13">
        <v>71</v>
      </c>
      <c r="B536" s="8" t="s">
        <v>393</v>
      </c>
      <c r="C536" s="1" t="s">
        <v>394</v>
      </c>
      <c r="D536" s="2">
        <v>6</v>
      </c>
      <c r="E536" s="2"/>
      <c r="F536" s="2"/>
      <c r="G536" s="11"/>
      <c r="H536" s="1" t="s">
        <v>51</v>
      </c>
    </row>
    <row r="537" spans="1:8" x14ac:dyDescent="0.25">
      <c r="A537" s="13">
        <v>72</v>
      </c>
      <c r="B537" s="8" t="s">
        <v>393</v>
      </c>
      <c r="C537" s="1" t="s">
        <v>395</v>
      </c>
      <c r="D537" s="2">
        <v>2</v>
      </c>
      <c r="E537" s="2">
        <v>12</v>
      </c>
      <c r="F537" s="2">
        <v>6</v>
      </c>
      <c r="G537" s="11"/>
      <c r="H537" s="1" t="s">
        <v>51</v>
      </c>
    </row>
    <row r="538" spans="1:8" x14ac:dyDescent="0.25">
      <c r="A538" s="13">
        <v>81</v>
      </c>
      <c r="B538" s="8" t="s">
        <v>447</v>
      </c>
      <c r="C538" s="1" t="s">
        <v>451</v>
      </c>
      <c r="D538" s="2">
        <v>15</v>
      </c>
      <c r="E538" s="2">
        <v>15</v>
      </c>
      <c r="F538" s="2"/>
      <c r="G538" s="11"/>
      <c r="H538" s="1" t="s">
        <v>51</v>
      </c>
    </row>
    <row r="539" spans="1:8" x14ac:dyDescent="0.25">
      <c r="A539" s="13">
        <v>82</v>
      </c>
      <c r="B539" s="8" t="s">
        <v>442</v>
      </c>
      <c r="C539" s="1" t="s">
        <v>1114</v>
      </c>
      <c r="D539" s="2">
        <v>6</v>
      </c>
      <c r="E539" s="2">
        <v>10</v>
      </c>
      <c r="F539" s="2"/>
      <c r="G539" s="11"/>
      <c r="H539" s="1" t="s">
        <v>51</v>
      </c>
    </row>
    <row r="540" spans="1:8" x14ac:dyDescent="0.25">
      <c r="A540" s="13">
        <v>99</v>
      </c>
      <c r="B540" s="8" t="s">
        <v>506</v>
      </c>
      <c r="C540" s="1" t="s">
        <v>508</v>
      </c>
      <c r="D540" s="2">
        <v>15</v>
      </c>
      <c r="E540" s="2">
        <v>15</v>
      </c>
      <c r="F540" s="2"/>
      <c r="G540" s="11"/>
      <c r="H540" s="1" t="s">
        <v>51</v>
      </c>
    </row>
    <row r="541" spans="1:8" x14ac:dyDescent="0.25">
      <c r="A541" s="13">
        <v>113</v>
      </c>
      <c r="B541" s="8" t="s">
        <v>698</v>
      </c>
      <c r="C541" s="1" t="s">
        <v>711</v>
      </c>
      <c r="D541" s="2">
        <v>357</v>
      </c>
      <c r="E541" s="2"/>
      <c r="F541" s="2"/>
      <c r="G541" s="11"/>
      <c r="H541" s="1" t="s">
        <v>51</v>
      </c>
    </row>
    <row r="542" spans="1:8" x14ac:dyDescent="0.25">
      <c r="A542" s="13">
        <v>114</v>
      </c>
      <c r="B542" s="8" t="s">
        <v>744</v>
      </c>
      <c r="C542" s="1" t="s">
        <v>745</v>
      </c>
      <c r="D542" s="2">
        <v>31</v>
      </c>
      <c r="E542" s="2">
        <v>10</v>
      </c>
      <c r="F542" s="2"/>
      <c r="G542" s="11"/>
      <c r="H542" s="1" t="s">
        <v>51</v>
      </c>
    </row>
    <row r="543" spans="1:8" x14ac:dyDescent="0.25">
      <c r="A543" s="13">
        <v>122</v>
      </c>
      <c r="B543" s="8" t="s">
        <v>768</v>
      </c>
      <c r="C543" s="1" t="s">
        <v>252</v>
      </c>
      <c r="D543" s="2">
        <v>15</v>
      </c>
      <c r="E543" s="2">
        <v>15</v>
      </c>
      <c r="F543" s="2"/>
      <c r="G543" s="11"/>
      <c r="H543" s="1" t="s">
        <v>51</v>
      </c>
    </row>
    <row r="544" spans="1:8" x14ac:dyDescent="0.25">
      <c r="A544" s="11">
        <v>78</v>
      </c>
      <c r="B544" s="8" t="s">
        <v>877</v>
      </c>
      <c r="C544" s="1" t="s">
        <v>878</v>
      </c>
      <c r="D544" s="2">
        <v>21</v>
      </c>
      <c r="E544" s="2"/>
      <c r="F544" s="2"/>
      <c r="G544" s="11"/>
      <c r="H544" s="1" t="s">
        <v>1231</v>
      </c>
    </row>
    <row r="545" spans="1:8" x14ac:dyDescent="0.25">
      <c r="A545" s="13">
        <v>128</v>
      </c>
      <c r="B545" s="8" t="s">
        <v>892</v>
      </c>
      <c r="C545" s="1" t="s">
        <v>218</v>
      </c>
      <c r="D545" s="2">
        <v>21</v>
      </c>
      <c r="E545" s="2"/>
      <c r="F545" s="2"/>
      <c r="G545" s="11">
        <v>102</v>
      </c>
      <c r="H545" s="1" t="s">
        <v>1232</v>
      </c>
    </row>
    <row r="546" spans="1:8" x14ac:dyDescent="0.25">
      <c r="A546" s="14">
        <v>284</v>
      </c>
      <c r="B546" s="15" t="s">
        <v>1054</v>
      </c>
      <c r="C546" s="14" t="s">
        <v>1055</v>
      </c>
      <c r="D546" s="16">
        <v>71</v>
      </c>
      <c r="E546" s="16">
        <v>8</v>
      </c>
      <c r="F546" s="16"/>
      <c r="G546" s="11">
        <v>103</v>
      </c>
      <c r="H546" s="1" t="s">
        <v>1233</v>
      </c>
    </row>
    <row r="547" spans="1:8" x14ac:dyDescent="0.25">
      <c r="A547" s="12">
        <v>135</v>
      </c>
      <c r="B547" s="8" t="s">
        <v>171</v>
      </c>
      <c r="C547" s="1" t="s">
        <v>172</v>
      </c>
      <c r="D547" s="2">
        <v>1</v>
      </c>
      <c r="E547" s="2">
        <v>11</v>
      </c>
      <c r="F547" s="2">
        <v>6</v>
      </c>
      <c r="G547" s="11">
        <v>104</v>
      </c>
      <c r="H547" s="1" t="s">
        <v>1234</v>
      </c>
    </row>
    <row r="548" spans="1:8" x14ac:dyDescent="0.25">
      <c r="A548" s="12">
        <v>136</v>
      </c>
      <c r="B548" s="8" t="s">
        <v>895</v>
      </c>
      <c r="C548" s="9" t="s">
        <v>896</v>
      </c>
      <c r="D548" s="2">
        <v>4</v>
      </c>
      <c r="E548" s="2">
        <v>14</v>
      </c>
      <c r="F548" s="2">
        <v>6</v>
      </c>
      <c r="G548" s="11"/>
      <c r="H548" s="1" t="s">
        <v>1234</v>
      </c>
    </row>
    <row r="549" spans="1:8" x14ac:dyDescent="0.25">
      <c r="A549" s="11">
        <v>7</v>
      </c>
      <c r="B549" s="8" t="s">
        <v>436</v>
      </c>
      <c r="C549" s="1" t="s">
        <v>437</v>
      </c>
      <c r="D549" s="2">
        <v>17</v>
      </c>
      <c r="E549" s="2">
        <v>17</v>
      </c>
      <c r="F549" s="2"/>
      <c r="G549" s="11">
        <v>105</v>
      </c>
      <c r="H549" s="1" t="s">
        <v>1235</v>
      </c>
    </row>
    <row r="550" spans="1:8" x14ac:dyDescent="0.25">
      <c r="A550" s="11">
        <v>25</v>
      </c>
      <c r="B550" s="8" t="s">
        <v>447</v>
      </c>
      <c r="C550" s="1" t="s">
        <v>448</v>
      </c>
      <c r="D550" s="2">
        <v>19</v>
      </c>
      <c r="E550" s="2">
        <v>19</v>
      </c>
      <c r="F550" s="2"/>
      <c r="G550" s="11"/>
      <c r="H550" s="1" t="s">
        <v>1235</v>
      </c>
    </row>
    <row r="551" spans="1:8" x14ac:dyDescent="0.25">
      <c r="A551" s="11">
        <v>45</v>
      </c>
      <c r="B551" s="8" t="s">
        <v>108</v>
      </c>
      <c r="C551" s="1" t="s">
        <v>109</v>
      </c>
      <c r="D551" s="2">
        <v>57</v>
      </c>
      <c r="E551" s="2">
        <v>15</v>
      </c>
      <c r="F551" s="2"/>
      <c r="G551" s="11"/>
      <c r="H551" s="1" t="s">
        <v>1235</v>
      </c>
    </row>
    <row r="552" spans="1:8" x14ac:dyDescent="0.25">
      <c r="A552" s="11">
        <v>49</v>
      </c>
      <c r="B552" s="8" t="s">
        <v>108</v>
      </c>
      <c r="C552" s="1" t="s">
        <v>113</v>
      </c>
      <c r="D552" s="2">
        <v>44</v>
      </c>
      <c r="E552" s="2">
        <v>2</v>
      </c>
      <c r="F552" s="2"/>
      <c r="G552" s="11"/>
      <c r="H552" s="1" t="s">
        <v>1235</v>
      </c>
    </row>
    <row r="553" spans="1:8" x14ac:dyDescent="0.25">
      <c r="A553" s="12">
        <v>81</v>
      </c>
      <c r="B553" s="8" t="s">
        <v>452</v>
      </c>
      <c r="C553" s="1" t="s">
        <v>453</v>
      </c>
      <c r="D553" s="2">
        <v>94</v>
      </c>
      <c r="E553" s="2">
        <v>10</v>
      </c>
      <c r="F553" s="2"/>
      <c r="G553" s="11">
        <v>106</v>
      </c>
      <c r="H553" s="1" t="s">
        <v>1236</v>
      </c>
    </row>
    <row r="554" spans="1:8" x14ac:dyDescent="0.25">
      <c r="A554" s="12" t="s">
        <v>717</v>
      </c>
      <c r="B554" s="8" t="s">
        <v>712</v>
      </c>
      <c r="C554" s="1" t="s">
        <v>718</v>
      </c>
      <c r="D554" s="2">
        <v>13</v>
      </c>
      <c r="E554" s="2">
        <v>2</v>
      </c>
      <c r="F554" s="2">
        <v>6</v>
      </c>
      <c r="G554" s="11"/>
      <c r="H554" s="1" t="s">
        <v>1236</v>
      </c>
    </row>
    <row r="555" spans="1:8" x14ac:dyDescent="0.25">
      <c r="A555" s="12">
        <v>218</v>
      </c>
      <c r="B555" s="8" t="s">
        <v>712</v>
      </c>
      <c r="C555" s="1" t="s">
        <v>719</v>
      </c>
      <c r="D555" s="2">
        <v>9</v>
      </c>
      <c r="E555" s="2">
        <v>9</v>
      </c>
      <c r="F555" s="2"/>
      <c r="G555" s="11"/>
      <c r="H555" s="1" t="s">
        <v>1236</v>
      </c>
    </row>
    <row r="556" spans="1:8" x14ac:dyDescent="0.25">
      <c r="A556" s="12" t="s">
        <v>792</v>
      </c>
      <c r="B556" s="8" t="s">
        <v>786</v>
      </c>
      <c r="C556" s="1" t="s">
        <v>793</v>
      </c>
      <c r="D556" s="2">
        <v>51</v>
      </c>
      <c r="E556" s="2">
        <v>9</v>
      </c>
      <c r="F556" s="2"/>
      <c r="G556" s="11">
        <v>107</v>
      </c>
      <c r="H556" s="1" t="s">
        <v>1237</v>
      </c>
    </row>
    <row r="557" spans="1:8" x14ac:dyDescent="0.25">
      <c r="A557" s="11">
        <v>20</v>
      </c>
      <c r="B557" s="8" t="s">
        <v>1032</v>
      </c>
      <c r="C557" s="1" t="s">
        <v>1034</v>
      </c>
      <c r="D557" s="2">
        <v>17</v>
      </c>
      <c r="E557" s="2">
        <v>17</v>
      </c>
      <c r="F557" s="2"/>
      <c r="G557" s="11">
        <v>108</v>
      </c>
      <c r="H557" s="1" t="s">
        <v>1238</v>
      </c>
    </row>
    <row r="558" spans="1:8" x14ac:dyDescent="0.25">
      <c r="A558" s="11">
        <v>26</v>
      </c>
      <c r="B558" s="8" t="s">
        <v>422</v>
      </c>
      <c r="C558" s="1" t="s">
        <v>1136</v>
      </c>
      <c r="D558" s="2">
        <v>43</v>
      </c>
      <c r="E558" s="2">
        <v>1</v>
      </c>
      <c r="F558" s="2"/>
      <c r="G558" s="11"/>
      <c r="H558" s="1" t="s">
        <v>1238</v>
      </c>
    </row>
    <row r="559" spans="1:8" x14ac:dyDescent="0.25">
      <c r="A559" s="11">
        <v>30</v>
      </c>
      <c r="B559" s="8" t="s">
        <v>422</v>
      </c>
      <c r="C559" s="1" t="s">
        <v>1135</v>
      </c>
      <c r="D559" s="2">
        <v>61</v>
      </c>
      <c r="E559" s="2">
        <v>19</v>
      </c>
      <c r="F559" s="2"/>
      <c r="G559" s="11"/>
      <c r="H559" s="1" t="s">
        <v>1238</v>
      </c>
    </row>
    <row r="560" spans="1:8" x14ac:dyDescent="0.25">
      <c r="A560" s="12">
        <v>181</v>
      </c>
      <c r="B560" s="8" t="s">
        <v>223</v>
      </c>
      <c r="C560" s="1" t="s">
        <v>283</v>
      </c>
      <c r="D560" s="2">
        <v>34</v>
      </c>
      <c r="E560" s="2">
        <v>13</v>
      </c>
      <c r="F560" s="2"/>
      <c r="G560" s="11"/>
      <c r="H560" s="1" t="s">
        <v>1238</v>
      </c>
    </row>
    <row r="561" spans="1:8" x14ac:dyDescent="0.25">
      <c r="A561" s="13">
        <v>5</v>
      </c>
      <c r="B561" s="8" t="s">
        <v>173</v>
      </c>
      <c r="C561" s="1" t="s">
        <v>174</v>
      </c>
      <c r="D561" s="2">
        <v>5</v>
      </c>
      <c r="E561" s="2">
        <v>10</v>
      </c>
      <c r="F561" s="2"/>
      <c r="G561" s="11"/>
      <c r="H561" s="1" t="s">
        <v>1238</v>
      </c>
    </row>
    <row r="562" spans="1:8" x14ac:dyDescent="0.25">
      <c r="A562" s="13">
        <v>16</v>
      </c>
      <c r="B562" s="8" t="s">
        <v>698</v>
      </c>
      <c r="C562" s="1" t="s">
        <v>705</v>
      </c>
      <c r="D562" s="2">
        <v>6</v>
      </c>
      <c r="E562" s="2">
        <v>6</v>
      </c>
      <c r="F562" s="2"/>
      <c r="G562" s="11"/>
      <c r="H562" s="1" t="s">
        <v>1238</v>
      </c>
    </row>
    <row r="563" spans="1:8" x14ac:dyDescent="0.25">
      <c r="A563" s="13">
        <v>17</v>
      </c>
      <c r="B563" s="8" t="s">
        <v>698</v>
      </c>
      <c r="C563" s="1" t="s">
        <v>706</v>
      </c>
      <c r="D563" s="2">
        <v>10</v>
      </c>
      <c r="E563" s="2">
        <v>10</v>
      </c>
      <c r="F563" s="2"/>
      <c r="G563" s="11"/>
      <c r="H563" s="1" t="s">
        <v>1238</v>
      </c>
    </row>
    <row r="564" spans="1:8" x14ac:dyDescent="0.25">
      <c r="A564" s="13">
        <v>20</v>
      </c>
      <c r="B564" s="8" t="s">
        <v>994</v>
      </c>
      <c r="C564" s="1" t="s">
        <v>996</v>
      </c>
      <c r="D564" s="2">
        <v>25</v>
      </c>
      <c r="E564" s="2">
        <v>14</v>
      </c>
      <c r="F564" s="2">
        <v>6</v>
      </c>
      <c r="G564" s="11"/>
      <c r="H564" s="1" t="s">
        <v>1238</v>
      </c>
    </row>
    <row r="565" spans="1:8" x14ac:dyDescent="0.25">
      <c r="A565" s="13">
        <v>21</v>
      </c>
      <c r="B565" s="8" t="s">
        <v>85</v>
      </c>
      <c r="C565" s="1" t="s">
        <v>86</v>
      </c>
      <c r="D565" s="2"/>
      <c r="E565" s="2"/>
      <c r="F565" s="2"/>
      <c r="G565" s="11"/>
      <c r="H565" s="1" t="s">
        <v>1238</v>
      </c>
    </row>
    <row r="566" spans="1:8" x14ac:dyDescent="0.25">
      <c r="A566" s="13">
        <v>22</v>
      </c>
      <c r="B566" s="8" t="s">
        <v>85</v>
      </c>
      <c r="C566" s="1" t="s">
        <v>89</v>
      </c>
      <c r="D566" s="2">
        <v>9</v>
      </c>
      <c r="E566" s="2">
        <v>19</v>
      </c>
      <c r="F566" s="2">
        <v>6</v>
      </c>
      <c r="G566" s="11"/>
      <c r="H566" s="1" t="s">
        <v>1238</v>
      </c>
    </row>
    <row r="567" spans="1:8" x14ac:dyDescent="0.25">
      <c r="A567" s="13">
        <v>110</v>
      </c>
      <c r="B567" s="8" t="s">
        <v>619</v>
      </c>
      <c r="C567" s="1" t="s">
        <v>620</v>
      </c>
      <c r="D567" s="2">
        <v>5</v>
      </c>
      <c r="E567" s="2">
        <v>10</v>
      </c>
      <c r="F567" s="2"/>
      <c r="G567" s="11"/>
      <c r="H567" s="1" t="s">
        <v>1238</v>
      </c>
    </row>
    <row r="568" spans="1:8" x14ac:dyDescent="0.25">
      <c r="A568" s="13">
        <v>127</v>
      </c>
      <c r="B568" s="8" t="s">
        <v>885</v>
      </c>
      <c r="C568" s="1" t="s">
        <v>886</v>
      </c>
      <c r="D568" s="2">
        <v>106</v>
      </c>
      <c r="E568" s="2">
        <v>1</v>
      </c>
      <c r="F568" s="2"/>
      <c r="G568" s="11"/>
      <c r="H568" s="1" t="s">
        <v>1238</v>
      </c>
    </row>
    <row r="569" spans="1:8" x14ac:dyDescent="0.25">
      <c r="A569" s="12">
        <v>270</v>
      </c>
      <c r="B569" s="8" t="s">
        <v>887</v>
      </c>
      <c r="C569" s="1" t="s">
        <v>891</v>
      </c>
      <c r="D569" s="2">
        <v>157</v>
      </c>
      <c r="E569" s="2">
        <v>10</v>
      </c>
      <c r="F569" s="2"/>
      <c r="G569" s="11"/>
      <c r="H569" s="1" t="s">
        <v>63</v>
      </c>
    </row>
    <row r="570" spans="1:8" x14ac:dyDescent="0.25">
      <c r="A570" s="13">
        <v>39</v>
      </c>
      <c r="B570" s="8" t="s">
        <v>90</v>
      </c>
      <c r="C570" s="1" t="s">
        <v>1239</v>
      </c>
      <c r="D570" s="2"/>
      <c r="E570" s="2">
        <v>10</v>
      </c>
      <c r="F570" s="2">
        <v>6</v>
      </c>
      <c r="G570" s="11">
        <v>109</v>
      </c>
      <c r="H570" s="1" t="s">
        <v>1240</v>
      </c>
    </row>
    <row r="571" spans="1:8" x14ac:dyDescent="0.25">
      <c r="A571" s="13">
        <v>41</v>
      </c>
      <c r="B571" s="8" t="s">
        <v>213</v>
      </c>
      <c r="C571" s="1" t="s">
        <v>214</v>
      </c>
      <c r="D571" s="2">
        <v>2</v>
      </c>
      <c r="E571" s="2">
        <v>2</v>
      </c>
      <c r="F571" s="2"/>
      <c r="G571" s="11"/>
      <c r="H571" s="1" t="s">
        <v>1240</v>
      </c>
    </row>
    <row r="572" spans="1:8" x14ac:dyDescent="0.25">
      <c r="A572" s="13">
        <v>105</v>
      </c>
      <c r="B572" s="8" t="s">
        <v>542</v>
      </c>
      <c r="C572" s="1" t="s">
        <v>544</v>
      </c>
      <c r="D572" s="2">
        <v>1</v>
      </c>
      <c r="E572" s="2"/>
      <c r="F572" s="2"/>
      <c r="G572" s="11"/>
      <c r="H572" s="1" t="s">
        <v>1240</v>
      </c>
    </row>
    <row r="573" spans="1:8" x14ac:dyDescent="0.25">
      <c r="A573" s="11">
        <v>22</v>
      </c>
      <c r="B573" s="8" t="s">
        <v>1032</v>
      </c>
      <c r="C573" s="1" t="s">
        <v>1036</v>
      </c>
      <c r="D573" s="2">
        <v>9</v>
      </c>
      <c r="E573" s="2">
        <v>19</v>
      </c>
      <c r="F573" s="2">
        <v>6</v>
      </c>
      <c r="G573" s="11">
        <v>110</v>
      </c>
      <c r="H573" s="1" t="s">
        <v>1241</v>
      </c>
    </row>
    <row r="574" spans="1:8" x14ac:dyDescent="0.25">
      <c r="A574" s="12">
        <v>18</v>
      </c>
      <c r="B574" s="8" t="s">
        <v>525</v>
      </c>
      <c r="C574" s="1" t="s">
        <v>531</v>
      </c>
      <c r="D574" s="2">
        <v>2</v>
      </c>
      <c r="E574" s="2">
        <v>5</v>
      </c>
      <c r="F574" s="2"/>
      <c r="G574" s="11"/>
      <c r="H574" s="1" t="s">
        <v>1241</v>
      </c>
    </row>
    <row r="575" spans="1:8" x14ac:dyDescent="0.25">
      <c r="A575" s="12">
        <v>38</v>
      </c>
      <c r="B575" s="8" t="s">
        <v>657</v>
      </c>
      <c r="C575" s="1" t="s">
        <v>664</v>
      </c>
      <c r="D575" s="2">
        <v>2</v>
      </c>
      <c r="E575" s="2">
        <v>12</v>
      </c>
      <c r="F575" s="2">
        <v>6</v>
      </c>
      <c r="G575" s="11"/>
      <c r="H575" s="1" t="s">
        <v>1241</v>
      </c>
    </row>
    <row r="576" spans="1:8" x14ac:dyDescent="0.25">
      <c r="A576" s="12">
        <v>60</v>
      </c>
      <c r="B576" s="8" t="s">
        <v>657</v>
      </c>
      <c r="C576" s="1" t="s">
        <v>683</v>
      </c>
      <c r="D576" s="2">
        <v>2</v>
      </c>
      <c r="E576" s="2">
        <v>5</v>
      </c>
      <c r="F576" s="2"/>
      <c r="G576" s="11"/>
      <c r="H576" s="1" t="s">
        <v>1241</v>
      </c>
    </row>
    <row r="577" spans="1:8" x14ac:dyDescent="0.25">
      <c r="A577" s="12">
        <v>204</v>
      </c>
      <c r="B577" s="8" t="s">
        <v>108</v>
      </c>
      <c r="C577" s="1" t="s">
        <v>121</v>
      </c>
      <c r="D577" s="2">
        <v>17</v>
      </c>
      <c r="E577" s="2">
        <v>17</v>
      </c>
      <c r="F577" s="2"/>
      <c r="G577" s="11"/>
      <c r="H577" s="1" t="s">
        <v>1241</v>
      </c>
    </row>
    <row r="578" spans="1:8" x14ac:dyDescent="0.25">
      <c r="A578" s="11">
        <v>102</v>
      </c>
      <c r="B578" s="8" t="s">
        <v>343</v>
      </c>
      <c r="C578" s="1" t="s">
        <v>344</v>
      </c>
      <c r="D578" s="2">
        <v>162</v>
      </c>
      <c r="E578" s="2">
        <v>15</v>
      </c>
      <c r="F578" s="2"/>
      <c r="G578" s="11">
        <v>111</v>
      </c>
      <c r="H578" s="1" t="s">
        <v>1242</v>
      </c>
    </row>
    <row r="579" spans="1:8" x14ac:dyDescent="0.25">
      <c r="A579" s="13">
        <v>138</v>
      </c>
      <c r="B579" s="8" t="s">
        <v>988</v>
      </c>
      <c r="C579" s="1" t="s">
        <v>253</v>
      </c>
      <c r="D579" s="2">
        <v>26</v>
      </c>
      <c r="E579" s="2">
        <v>5</v>
      </c>
      <c r="F579" s="2"/>
      <c r="G579" s="11">
        <v>112</v>
      </c>
      <c r="H579" s="1" t="s">
        <v>1243</v>
      </c>
    </row>
    <row r="580" spans="1:8" x14ac:dyDescent="0.25">
      <c r="A580" s="13">
        <v>139</v>
      </c>
      <c r="B580" s="8" t="s">
        <v>988</v>
      </c>
      <c r="C580" s="1" t="s">
        <v>989</v>
      </c>
      <c r="D580" s="2">
        <v>33</v>
      </c>
      <c r="E580" s="2">
        <v>1</v>
      </c>
      <c r="F580" s="2">
        <v>6</v>
      </c>
      <c r="G580" s="11"/>
      <c r="H580" s="1" t="s">
        <v>1243</v>
      </c>
    </row>
    <row r="581" spans="1:8" x14ac:dyDescent="0.25">
      <c r="A581" s="12">
        <v>143</v>
      </c>
      <c r="B581" s="8" t="s">
        <v>208</v>
      </c>
      <c r="C581" s="1" t="s">
        <v>210</v>
      </c>
      <c r="D581" s="2">
        <v>13</v>
      </c>
      <c r="E581" s="2">
        <v>13</v>
      </c>
      <c r="F581" s="2"/>
      <c r="G581" s="11">
        <v>113</v>
      </c>
      <c r="H581" s="1" t="s">
        <v>1244</v>
      </c>
    </row>
    <row r="582" spans="1:8" x14ac:dyDescent="0.25">
      <c r="A582" s="12">
        <v>240</v>
      </c>
      <c r="B582" s="8" t="s">
        <v>897</v>
      </c>
      <c r="C582" s="1" t="s">
        <v>904</v>
      </c>
      <c r="D582" s="2">
        <v>18</v>
      </c>
      <c r="E582" s="2">
        <v>18</v>
      </c>
      <c r="F582" s="2"/>
      <c r="G582" s="11"/>
      <c r="H582" s="1" t="s">
        <v>1244</v>
      </c>
    </row>
    <row r="583" spans="1:8" x14ac:dyDescent="0.25">
      <c r="A583" s="11">
        <v>11</v>
      </c>
      <c r="B583" s="8" t="s">
        <v>769</v>
      </c>
      <c r="C583" s="1" t="s">
        <v>770</v>
      </c>
      <c r="D583" s="2">
        <v>6</v>
      </c>
      <c r="E583" s="2">
        <v>6</v>
      </c>
      <c r="F583" s="2"/>
      <c r="G583" s="11">
        <v>114</v>
      </c>
      <c r="H583" s="1" t="s">
        <v>1245</v>
      </c>
    </row>
    <row r="584" spans="1:8" x14ac:dyDescent="0.25">
      <c r="A584" s="12">
        <v>116</v>
      </c>
      <c r="B584" s="8" t="s">
        <v>637</v>
      </c>
      <c r="C584" s="1" t="s">
        <v>649</v>
      </c>
      <c r="D584" s="2">
        <v>3</v>
      </c>
      <c r="E584" s="2">
        <v>3</v>
      </c>
      <c r="F584" s="2"/>
      <c r="G584" s="11"/>
      <c r="H584" s="1" t="s">
        <v>1246</v>
      </c>
    </row>
    <row r="585" spans="1:8" x14ac:dyDescent="0.25">
      <c r="A585" s="12">
        <v>128</v>
      </c>
      <c r="B585" s="8" t="s">
        <v>637</v>
      </c>
      <c r="C585" s="1" t="s">
        <v>655</v>
      </c>
      <c r="D585" s="2">
        <v>4</v>
      </c>
      <c r="E585" s="2">
        <v>15</v>
      </c>
      <c r="F585" s="2"/>
      <c r="G585" s="11"/>
      <c r="H585" s="1" t="s">
        <v>1246</v>
      </c>
    </row>
    <row r="586" spans="1:8" x14ac:dyDescent="0.25">
      <c r="A586" s="12">
        <v>130</v>
      </c>
      <c r="B586" s="8" t="s">
        <v>139</v>
      </c>
      <c r="C586" s="1" t="s">
        <v>140</v>
      </c>
      <c r="D586" s="2">
        <v>1</v>
      </c>
      <c r="E586" s="2">
        <v>15</v>
      </c>
      <c r="F586" s="2"/>
      <c r="G586" s="11"/>
      <c r="H586" s="1" t="s">
        <v>1246</v>
      </c>
    </row>
    <row r="587" spans="1:8" x14ac:dyDescent="0.25">
      <c r="A587" s="12">
        <v>82</v>
      </c>
      <c r="B587" s="8" t="s">
        <v>161</v>
      </c>
      <c r="C587" s="1" t="s">
        <v>162</v>
      </c>
      <c r="D587" s="2">
        <v>42</v>
      </c>
      <c r="E587" s="2"/>
      <c r="F587" s="2"/>
      <c r="G587" s="11">
        <v>115</v>
      </c>
      <c r="H587" s="1" t="s">
        <v>1247</v>
      </c>
    </row>
    <row r="588" spans="1:8" x14ac:dyDescent="0.25">
      <c r="A588" s="12">
        <v>50</v>
      </c>
      <c r="B588" s="8" t="s">
        <v>657</v>
      </c>
      <c r="C588" s="1" t="s">
        <v>674</v>
      </c>
      <c r="D588" s="2">
        <v>3</v>
      </c>
      <c r="E588" s="2">
        <v>15</v>
      </c>
      <c r="F588" s="2"/>
      <c r="G588" s="11">
        <v>116</v>
      </c>
      <c r="H588" s="1" t="s">
        <v>1248</v>
      </c>
    </row>
    <row r="589" spans="1:8" x14ac:dyDescent="0.25">
      <c r="A589" s="13">
        <v>144</v>
      </c>
      <c r="B589" s="8" t="s">
        <v>1064</v>
      </c>
      <c r="C589" s="1" t="s">
        <v>1116</v>
      </c>
      <c r="D589" s="2">
        <v>2</v>
      </c>
      <c r="E589" s="2">
        <v>2</v>
      </c>
      <c r="F589" s="2"/>
      <c r="G589" s="11">
        <v>117</v>
      </c>
      <c r="H589" s="1" t="s">
        <v>1248</v>
      </c>
    </row>
    <row r="590" spans="1:8" x14ac:dyDescent="0.25">
      <c r="A590" s="12">
        <v>49</v>
      </c>
      <c r="B590" s="8" t="s">
        <v>657</v>
      </c>
      <c r="C590" s="1" t="s">
        <v>673</v>
      </c>
      <c r="D590" s="2">
        <v>3</v>
      </c>
      <c r="E590" s="2">
        <v>15</v>
      </c>
      <c r="F590" s="2"/>
      <c r="G590" s="11">
        <v>118</v>
      </c>
      <c r="H590" s="1" t="s">
        <v>1249</v>
      </c>
    </row>
    <row r="591" spans="1:8" x14ac:dyDescent="0.25">
      <c r="A591" s="12">
        <v>166</v>
      </c>
      <c r="B591" s="8" t="s">
        <v>223</v>
      </c>
      <c r="C591" s="1" t="s">
        <v>269</v>
      </c>
      <c r="D591" s="2">
        <v>31</v>
      </c>
      <c r="E591" s="2">
        <v>10</v>
      </c>
      <c r="F591" s="2"/>
      <c r="G591" s="11">
        <v>119</v>
      </c>
      <c r="H591" s="1" t="s">
        <v>1250</v>
      </c>
    </row>
    <row r="592" spans="1:8" x14ac:dyDescent="0.25">
      <c r="A592" s="13">
        <v>126</v>
      </c>
      <c r="B592" s="8" t="s">
        <v>872</v>
      </c>
      <c r="C592" s="1" t="s">
        <v>873</v>
      </c>
      <c r="D592" s="2">
        <v>15</v>
      </c>
      <c r="E592" s="2">
        <v>15</v>
      </c>
      <c r="F592" s="2"/>
      <c r="G592" s="11">
        <v>120</v>
      </c>
      <c r="H592" s="1" t="s">
        <v>1251</v>
      </c>
    </row>
    <row r="593" spans="1:8" x14ac:dyDescent="0.25">
      <c r="A593" s="12">
        <v>15</v>
      </c>
      <c r="B593" s="8" t="s">
        <v>419</v>
      </c>
      <c r="C593" s="1" t="s">
        <v>421</v>
      </c>
      <c r="D593" s="2">
        <v>6</v>
      </c>
      <c r="E593" s="2">
        <v>6</v>
      </c>
      <c r="F593" s="2"/>
      <c r="G593" s="11">
        <v>121</v>
      </c>
      <c r="H593" s="1" t="s">
        <v>1252</v>
      </c>
    </row>
    <row r="594" spans="1:8" x14ac:dyDescent="0.25">
      <c r="A594" s="14">
        <v>280</v>
      </c>
      <c r="B594" s="15" t="s">
        <v>1058</v>
      </c>
      <c r="C594" s="14" t="s">
        <v>1121</v>
      </c>
      <c r="D594" s="16"/>
      <c r="E594" s="16"/>
      <c r="F594" s="16"/>
      <c r="G594" s="11"/>
      <c r="H594" s="1"/>
    </row>
    <row r="595" spans="1:8" x14ac:dyDescent="0.25">
      <c r="A595" s="13">
        <v>9</v>
      </c>
      <c r="B595" s="8" t="s">
        <v>1024</v>
      </c>
      <c r="C595" s="1" t="s">
        <v>1027</v>
      </c>
      <c r="D595" s="2"/>
      <c r="E595" s="2"/>
      <c r="F595" s="2"/>
      <c r="G595" s="1"/>
      <c r="H595" s="1"/>
    </row>
    <row r="598" spans="1:8" hidden="1" x14ac:dyDescent="0.25"/>
    <row r="599" spans="1:8" hidden="1" x14ac:dyDescent="0.25"/>
    <row r="600" spans="1:8" hidden="1" x14ac:dyDescent="0.25"/>
  </sheetData>
  <sortState xmlns:xlrd2="http://schemas.microsoft.com/office/spreadsheetml/2017/richdata2" ref="A5:H595">
    <sortCondition ref="H5:H595"/>
  </sortState>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A7FF6-2CBC-448E-883A-4D2BC26AEDB0}">
  <dimension ref="A1:L618"/>
  <sheetViews>
    <sheetView zoomScale="80" zoomScaleNormal="80" workbookViewId="0">
      <selection activeCell="Z20" sqref="Z20"/>
    </sheetView>
  </sheetViews>
  <sheetFormatPr defaultRowHeight="15" x14ac:dyDescent="0.25"/>
  <cols>
    <col min="1" max="1" width="5.28515625" customWidth="1"/>
    <col min="2" max="2" width="21.28515625" customWidth="1"/>
    <col min="3" max="3" width="50.42578125" customWidth="1"/>
    <col min="4" max="5" width="7.140625" customWidth="1"/>
    <col min="6" max="6" width="15.140625" customWidth="1"/>
    <col min="7" max="7" width="6.7109375" customWidth="1"/>
    <col min="8" max="8" width="8.28515625" customWidth="1"/>
    <col min="9" max="9" width="6" customWidth="1"/>
    <col min="10" max="11" width="9.140625" customWidth="1"/>
    <col min="12" max="12" width="25.5703125" customWidth="1"/>
    <col min="17" max="17" width="20" bestFit="1" customWidth="1"/>
    <col min="22" max="22" width="19.42578125" bestFit="1" customWidth="1"/>
  </cols>
  <sheetData>
    <row r="1" spans="1:12" ht="18.75" x14ac:dyDescent="0.3">
      <c r="A1" s="29" t="s">
        <v>1253</v>
      </c>
    </row>
    <row r="2" spans="1:12" ht="18.75" x14ac:dyDescent="0.3">
      <c r="A2" s="29"/>
    </row>
    <row r="3" spans="1:12" x14ac:dyDescent="0.25">
      <c r="A3" s="192" t="s">
        <v>1138</v>
      </c>
      <c r="B3" s="192"/>
      <c r="C3" s="193"/>
      <c r="D3" s="53"/>
      <c r="E3" s="53"/>
      <c r="F3" s="53"/>
      <c r="G3" s="53"/>
      <c r="H3" s="53"/>
      <c r="I3" s="53"/>
      <c r="J3" s="53"/>
      <c r="K3" s="53"/>
      <c r="L3" s="53"/>
    </row>
    <row r="4" spans="1:12" x14ac:dyDescent="0.25">
      <c r="A4" s="1"/>
      <c r="B4" s="5" t="s">
        <v>1073</v>
      </c>
      <c r="C4" s="5" t="s">
        <v>1100</v>
      </c>
      <c r="D4" s="297" t="s">
        <v>1254</v>
      </c>
      <c r="E4" s="5" t="s">
        <v>1255</v>
      </c>
      <c r="F4" s="5" t="s">
        <v>1256</v>
      </c>
      <c r="G4" s="33" t="s">
        <v>1101</v>
      </c>
      <c r="H4" s="34" t="s">
        <v>78</v>
      </c>
      <c r="I4" s="34" t="s">
        <v>79</v>
      </c>
      <c r="J4" s="5" t="s">
        <v>1125</v>
      </c>
      <c r="K4" s="5" t="s">
        <v>1257</v>
      </c>
      <c r="L4" s="293" t="s">
        <v>1258</v>
      </c>
    </row>
    <row r="5" spans="1:12" x14ac:dyDescent="0.25">
      <c r="A5" s="10">
        <v>1</v>
      </c>
      <c r="B5" s="7" t="s">
        <v>130</v>
      </c>
      <c r="C5" s="3" t="s">
        <v>1259</v>
      </c>
      <c r="D5" s="298"/>
      <c r="E5" s="3"/>
      <c r="F5" s="3"/>
      <c r="G5" s="4">
        <v>2</v>
      </c>
      <c r="H5" s="4">
        <v>2</v>
      </c>
      <c r="I5" s="4"/>
      <c r="J5" s="1">
        <v>12</v>
      </c>
      <c r="K5" s="1">
        <v>9.5</v>
      </c>
      <c r="L5" s="60" t="s">
        <v>1178</v>
      </c>
    </row>
    <row r="6" spans="1:12" x14ac:dyDescent="0.25">
      <c r="A6" s="11">
        <f>A5+1</f>
        <v>2</v>
      </c>
      <c r="B6" s="8" t="s">
        <v>146</v>
      </c>
      <c r="C6" s="1" t="s">
        <v>1260</v>
      </c>
      <c r="D6" s="229"/>
      <c r="E6" s="1"/>
      <c r="F6" s="1"/>
      <c r="G6" s="2">
        <v>16</v>
      </c>
      <c r="H6" s="2">
        <v>16</v>
      </c>
      <c r="I6" s="2"/>
      <c r="J6" s="1">
        <v>18</v>
      </c>
      <c r="K6" s="1">
        <v>29</v>
      </c>
      <c r="L6" s="60" t="s">
        <v>1183</v>
      </c>
    </row>
    <row r="7" spans="1:12" x14ac:dyDescent="0.25">
      <c r="A7" s="11">
        <f>A6+1</f>
        <v>3</v>
      </c>
      <c r="B7" s="8" t="s">
        <v>148</v>
      </c>
      <c r="C7" s="1" t="s">
        <v>149</v>
      </c>
      <c r="D7" s="229"/>
      <c r="E7" s="1"/>
      <c r="F7" s="1"/>
      <c r="G7" s="2">
        <v>32</v>
      </c>
      <c r="H7" s="2">
        <v>11</v>
      </c>
      <c r="I7" s="2"/>
      <c r="J7" s="1">
        <v>15</v>
      </c>
      <c r="K7" s="1">
        <v>11</v>
      </c>
      <c r="L7" s="60" t="s">
        <v>1183</v>
      </c>
    </row>
    <row r="8" spans="1:12" x14ac:dyDescent="0.25">
      <c r="A8" s="11">
        <f t="shared" ref="A8:A72" si="0">A7+1</f>
        <v>4</v>
      </c>
      <c r="B8" s="8" t="s">
        <v>221</v>
      </c>
      <c r="C8" s="1" t="s">
        <v>222</v>
      </c>
      <c r="D8" s="229"/>
      <c r="E8" s="1"/>
      <c r="F8" s="1"/>
      <c r="G8" s="2">
        <v>3</v>
      </c>
      <c r="H8" s="2">
        <v>13</v>
      </c>
      <c r="I8" s="2">
        <v>6</v>
      </c>
      <c r="J8" s="1">
        <v>10</v>
      </c>
      <c r="K8" s="1">
        <v>6.5</v>
      </c>
      <c r="L8" s="60" t="s">
        <v>1201</v>
      </c>
    </row>
    <row r="9" spans="1:12" x14ac:dyDescent="0.25">
      <c r="A9" s="11">
        <f t="shared" si="0"/>
        <v>5</v>
      </c>
      <c r="B9" s="8" t="s">
        <v>398</v>
      </c>
      <c r="C9" s="1" t="s">
        <v>399</v>
      </c>
      <c r="D9" s="229"/>
      <c r="E9" s="1"/>
      <c r="F9" s="1"/>
      <c r="G9" s="2">
        <v>12</v>
      </c>
      <c r="H9" s="2">
        <v>1</v>
      </c>
      <c r="I9" s="2">
        <v>6</v>
      </c>
      <c r="J9" s="1">
        <v>18</v>
      </c>
      <c r="K9" s="1">
        <v>21.5</v>
      </c>
      <c r="L9" s="60" t="s">
        <v>1167</v>
      </c>
    </row>
    <row r="10" spans="1:12" x14ac:dyDescent="0.25">
      <c r="A10" s="11">
        <f t="shared" si="0"/>
        <v>6</v>
      </c>
      <c r="B10" s="8" t="s">
        <v>400</v>
      </c>
      <c r="C10" s="1" t="s">
        <v>1261</v>
      </c>
      <c r="D10" s="229"/>
      <c r="E10" s="1"/>
      <c r="F10" s="1"/>
      <c r="G10" s="2">
        <v>2</v>
      </c>
      <c r="H10" s="2">
        <v>2</v>
      </c>
      <c r="I10" s="2"/>
      <c r="J10" s="1">
        <v>10.5</v>
      </c>
      <c r="K10" s="1">
        <v>16</v>
      </c>
      <c r="L10" s="60" t="s">
        <v>54</v>
      </c>
    </row>
    <row r="11" spans="1:12" x14ac:dyDescent="0.25">
      <c r="A11" s="11">
        <f t="shared" si="0"/>
        <v>7</v>
      </c>
      <c r="B11" s="8" t="s">
        <v>436</v>
      </c>
      <c r="C11" s="1" t="s">
        <v>1262</v>
      </c>
      <c r="D11" s="229"/>
      <c r="E11" s="1"/>
      <c r="F11" s="1"/>
      <c r="G11" s="2">
        <v>17</v>
      </c>
      <c r="H11" s="2">
        <v>17</v>
      </c>
      <c r="I11" s="2"/>
      <c r="J11" s="1">
        <v>10</v>
      </c>
      <c r="K11" s="1">
        <v>7.5</v>
      </c>
      <c r="L11" s="60" t="s">
        <v>1235</v>
      </c>
    </row>
    <row r="12" spans="1:12" x14ac:dyDescent="0.25">
      <c r="A12" s="11">
        <f t="shared" si="0"/>
        <v>8</v>
      </c>
      <c r="B12" s="8" t="s">
        <v>436</v>
      </c>
      <c r="C12" s="1" t="s">
        <v>1263</v>
      </c>
      <c r="D12" s="229"/>
      <c r="E12" s="1"/>
      <c r="F12" s="1"/>
      <c r="G12" s="2">
        <v>21</v>
      </c>
      <c r="H12" s="2"/>
      <c r="I12" s="2"/>
      <c r="J12" s="1">
        <v>15</v>
      </c>
      <c r="K12" s="1">
        <v>12</v>
      </c>
      <c r="L12" s="60" t="s">
        <v>1183</v>
      </c>
    </row>
    <row r="13" spans="1:12" x14ac:dyDescent="0.25">
      <c r="A13" s="11">
        <f t="shared" si="0"/>
        <v>9</v>
      </c>
      <c r="B13" s="8" t="s">
        <v>629</v>
      </c>
      <c r="C13" s="1" t="s">
        <v>630</v>
      </c>
      <c r="D13" s="229">
        <v>1874</v>
      </c>
      <c r="E13" s="1"/>
      <c r="F13" s="1"/>
      <c r="G13" s="2">
        <v>11</v>
      </c>
      <c r="H13" s="2">
        <v>11</v>
      </c>
      <c r="I13" s="2"/>
      <c r="J13" s="1">
        <v>20.5</v>
      </c>
      <c r="K13" s="1">
        <v>17.5</v>
      </c>
      <c r="L13" s="60" t="s">
        <v>51</v>
      </c>
    </row>
    <row r="14" spans="1:12" x14ac:dyDescent="0.25">
      <c r="A14" s="11">
        <f t="shared" si="0"/>
        <v>10</v>
      </c>
      <c r="B14" s="8" t="s">
        <v>771</v>
      </c>
      <c r="C14" s="1" t="s">
        <v>1264</v>
      </c>
      <c r="D14" s="229"/>
      <c r="E14" s="1"/>
      <c r="F14" s="1"/>
      <c r="G14" s="2">
        <v>1</v>
      </c>
      <c r="H14" s="2">
        <v>11</v>
      </c>
      <c r="I14" s="2">
        <v>6</v>
      </c>
      <c r="J14" s="1">
        <v>24</v>
      </c>
      <c r="K14" s="1">
        <v>40</v>
      </c>
      <c r="L14" s="60" t="s">
        <v>1225</v>
      </c>
    </row>
    <row r="15" spans="1:12" x14ac:dyDescent="0.25">
      <c r="A15" s="11">
        <f t="shared" si="0"/>
        <v>11</v>
      </c>
      <c r="B15" s="8" t="s">
        <v>769</v>
      </c>
      <c r="C15" s="1" t="s">
        <v>1265</v>
      </c>
      <c r="D15" s="229"/>
      <c r="E15" s="1"/>
      <c r="F15" s="1"/>
      <c r="G15" s="2">
        <v>6</v>
      </c>
      <c r="H15" s="2">
        <v>6</v>
      </c>
      <c r="I15" s="2"/>
      <c r="J15" s="1">
        <v>27</v>
      </c>
      <c r="K15" s="1">
        <v>41</v>
      </c>
      <c r="L15" s="60" t="s">
        <v>1245</v>
      </c>
    </row>
    <row r="16" spans="1:12" x14ac:dyDescent="0.25">
      <c r="A16" s="11">
        <f t="shared" si="0"/>
        <v>12</v>
      </c>
      <c r="B16" s="8" t="s">
        <v>943</v>
      </c>
      <c r="C16" s="1" t="s">
        <v>1266</v>
      </c>
      <c r="D16" s="229"/>
      <c r="E16" s="1"/>
      <c r="F16" s="1"/>
      <c r="G16" s="2">
        <v>11</v>
      </c>
      <c r="H16" s="2"/>
      <c r="I16" s="2">
        <v>6</v>
      </c>
      <c r="J16" s="1">
        <v>19.5</v>
      </c>
      <c r="K16" s="1">
        <v>31</v>
      </c>
      <c r="L16" s="60" t="s">
        <v>1146</v>
      </c>
    </row>
    <row r="17" spans="1:12" x14ac:dyDescent="0.25">
      <c r="A17" s="11">
        <f t="shared" si="0"/>
        <v>13</v>
      </c>
      <c r="B17" s="8" t="s">
        <v>952</v>
      </c>
      <c r="C17" s="1" t="s">
        <v>1267</v>
      </c>
      <c r="D17" s="229"/>
      <c r="E17" s="1"/>
      <c r="F17" s="1"/>
      <c r="G17" s="2">
        <v>17</v>
      </c>
      <c r="H17" s="2">
        <v>17</v>
      </c>
      <c r="I17" s="2"/>
      <c r="J17" s="1">
        <v>3</v>
      </c>
      <c r="K17" s="1">
        <v>5.5</v>
      </c>
      <c r="L17" s="60" t="s">
        <v>54</v>
      </c>
    </row>
    <row r="18" spans="1:12" x14ac:dyDescent="0.25">
      <c r="A18" s="11">
        <f t="shared" si="0"/>
        <v>14</v>
      </c>
      <c r="B18" s="8" t="s">
        <v>952</v>
      </c>
      <c r="C18" s="1" t="s">
        <v>1268</v>
      </c>
      <c r="D18" s="229"/>
      <c r="E18" s="1"/>
      <c r="F18" s="1"/>
      <c r="G18" s="2">
        <v>7</v>
      </c>
      <c r="H18" s="2">
        <v>7</v>
      </c>
      <c r="I18" s="2"/>
      <c r="J18" s="1">
        <v>4</v>
      </c>
      <c r="K18" s="1">
        <v>5.5</v>
      </c>
      <c r="L18" s="60" t="s">
        <v>54</v>
      </c>
    </row>
    <row r="19" spans="1:12" x14ac:dyDescent="0.25">
      <c r="A19" s="11">
        <f t="shared" si="0"/>
        <v>15</v>
      </c>
      <c r="B19" s="8" t="s">
        <v>950</v>
      </c>
      <c r="C19" s="1" t="s">
        <v>1269</v>
      </c>
      <c r="D19" s="229"/>
      <c r="E19" s="1"/>
      <c r="F19" s="1"/>
      <c r="G19" s="2">
        <v>3</v>
      </c>
      <c r="H19" s="2">
        <v>3</v>
      </c>
      <c r="I19" s="2"/>
      <c r="J19" s="1">
        <v>27</v>
      </c>
      <c r="K19" s="1">
        <v>35.5</v>
      </c>
      <c r="L19" s="60" t="s">
        <v>1178</v>
      </c>
    </row>
    <row r="20" spans="1:12" x14ac:dyDescent="0.25">
      <c r="A20" s="11">
        <f t="shared" si="0"/>
        <v>16</v>
      </c>
      <c r="B20" s="8" t="s">
        <v>965</v>
      </c>
      <c r="C20" s="1" t="s">
        <v>1270</v>
      </c>
      <c r="D20" s="229"/>
      <c r="E20" s="1"/>
      <c r="F20" s="1"/>
      <c r="G20" s="2">
        <v>3</v>
      </c>
      <c r="H20" s="2">
        <v>3</v>
      </c>
      <c r="I20" s="2"/>
      <c r="J20" s="1">
        <v>10.5</v>
      </c>
      <c r="K20" s="1">
        <v>8.5</v>
      </c>
      <c r="L20" s="60" t="s">
        <v>1230</v>
      </c>
    </row>
    <row r="21" spans="1:12" x14ac:dyDescent="0.25">
      <c r="A21" s="11">
        <f t="shared" si="0"/>
        <v>17</v>
      </c>
      <c r="B21" s="8" t="s">
        <v>981</v>
      </c>
      <c r="C21" s="1" t="s">
        <v>1271</v>
      </c>
      <c r="D21" s="229"/>
      <c r="E21" s="1"/>
      <c r="F21" s="1"/>
      <c r="G21" s="2">
        <v>5</v>
      </c>
      <c r="H21" s="2">
        <v>5</v>
      </c>
      <c r="I21" s="2"/>
      <c r="J21" s="1">
        <v>7.5</v>
      </c>
      <c r="K21" s="1">
        <v>11</v>
      </c>
      <c r="L21" s="60" t="s">
        <v>64</v>
      </c>
    </row>
    <row r="22" spans="1:12" x14ac:dyDescent="0.25">
      <c r="A22" s="11">
        <f t="shared" si="0"/>
        <v>18</v>
      </c>
      <c r="B22" s="8" t="s">
        <v>986</v>
      </c>
      <c r="C22" s="1" t="s">
        <v>1272</v>
      </c>
      <c r="D22" s="229"/>
      <c r="E22" s="1"/>
      <c r="F22" s="1"/>
      <c r="G22" s="2">
        <v>31</v>
      </c>
      <c r="H22" s="2">
        <v>10</v>
      </c>
      <c r="I22" s="2"/>
      <c r="J22" s="1">
        <v>17</v>
      </c>
      <c r="K22" s="1">
        <v>26</v>
      </c>
      <c r="L22" s="60" t="s">
        <v>1168</v>
      </c>
    </row>
    <row r="23" spans="1:12" x14ac:dyDescent="0.25">
      <c r="A23" s="11">
        <f t="shared" si="0"/>
        <v>19</v>
      </c>
      <c r="B23" s="8" t="s">
        <v>1032</v>
      </c>
      <c r="C23" s="1" t="s">
        <v>1273</v>
      </c>
      <c r="D23" s="229"/>
      <c r="E23" s="1"/>
      <c r="F23" s="1"/>
      <c r="G23" s="2">
        <v>7</v>
      </c>
      <c r="H23" s="2">
        <v>17</v>
      </c>
      <c r="I23" s="2">
        <v>6</v>
      </c>
      <c r="J23" s="1">
        <v>30</v>
      </c>
      <c r="K23" s="1">
        <v>20</v>
      </c>
      <c r="L23" s="60" t="s">
        <v>53</v>
      </c>
    </row>
    <row r="24" spans="1:12" x14ac:dyDescent="0.25">
      <c r="A24" s="11">
        <f t="shared" si="0"/>
        <v>20</v>
      </c>
      <c r="B24" s="8" t="s">
        <v>1032</v>
      </c>
      <c r="C24" s="1" t="s">
        <v>1274</v>
      </c>
      <c r="D24" s="229"/>
      <c r="E24" s="1"/>
      <c r="F24" s="1"/>
      <c r="G24" s="2">
        <v>17</v>
      </c>
      <c r="H24" s="2">
        <v>17</v>
      </c>
      <c r="I24" s="2"/>
      <c r="J24" s="1">
        <v>25.5</v>
      </c>
      <c r="K24" s="1">
        <v>17</v>
      </c>
      <c r="L24" s="60" t="s">
        <v>1238</v>
      </c>
    </row>
    <row r="25" spans="1:12" x14ac:dyDescent="0.25">
      <c r="A25" s="11">
        <f t="shared" si="0"/>
        <v>21</v>
      </c>
      <c r="B25" s="8" t="s">
        <v>1032</v>
      </c>
      <c r="C25" s="1" t="s">
        <v>1275</v>
      </c>
      <c r="D25" s="229"/>
      <c r="E25" s="1"/>
      <c r="F25" s="1"/>
      <c r="G25" s="2">
        <v>13</v>
      </c>
      <c r="H25" s="2">
        <v>2</v>
      </c>
      <c r="I25" s="2">
        <v>6</v>
      </c>
      <c r="J25" s="1">
        <v>30</v>
      </c>
      <c r="K25" s="1">
        <v>20</v>
      </c>
      <c r="L25" s="60" t="s">
        <v>51</v>
      </c>
    </row>
    <row r="26" spans="1:12" x14ac:dyDescent="0.25">
      <c r="A26" s="11">
        <f t="shared" si="0"/>
        <v>22</v>
      </c>
      <c r="B26" s="8" t="s">
        <v>1032</v>
      </c>
      <c r="C26" s="1" t="s">
        <v>1036</v>
      </c>
      <c r="D26" s="229"/>
      <c r="E26" s="1"/>
      <c r="F26" s="1"/>
      <c r="G26" s="2">
        <v>9</v>
      </c>
      <c r="H26" s="2">
        <v>19</v>
      </c>
      <c r="I26" s="2">
        <v>6</v>
      </c>
      <c r="J26" s="1">
        <v>25</v>
      </c>
      <c r="K26" s="1">
        <v>15</v>
      </c>
      <c r="L26" s="60" t="s">
        <v>1241</v>
      </c>
    </row>
    <row r="27" spans="1:12" x14ac:dyDescent="0.25">
      <c r="A27" s="11">
        <f t="shared" si="0"/>
        <v>23</v>
      </c>
      <c r="B27" s="8" t="s">
        <v>862</v>
      </c>
      <c r="C27" s="1" t="s">
        <v>167</v>
      </c>
      <c r="D27" s="229">
        <v>1873</v>
      </c>
      <c r="E27" s="1"/>
      <c r="F27" s="1"/>
      <c r="G27" s="2">
        <v>42</v>
      </c>
      <c r="H27" s="2"/>
      <c r="I27" s="2"/>
      <c r="J27" s="1">
        <v>23</v>
      </c>
      <c r="K27" s="1">
        <v>17</v>
      </c>
      <c r="L27" s="60" t="s">
        <v>1175</v>
      </c>
    </row>
    <row r="28" spans="1:12" x14ac:dyDescent="0.25">
      <c r="A28" s="11">
        <f t="shared" si="0"/>
        <v>24</v>
      </c>
      <c r="B28" s="8" t="s">
        <v>486</v>
      </c>
      <c r="C28" s="1" t="s">
        <v>1276</v>
      </c>
      <c r="D28" s="229">
        <v>1874</v>
      </c>
      <c r="E28" s="1"/>
      <c r="F28" s="1"/>
      <c r="G28" s="2">
        <v>46</v>
      </c>
      <c r="H28" s="2">
        <v>4</v>
      </c>
      <c r="I28" s="2"/>
      <c r="J28" s="1">
        <v>26.5</v>
      </c>
      <c r="K28" s="1">
        <v>22</v>
      </c>
      <c r="L28" s="60" t="s">
        <v>1175</v>
      </c>
    </row>
    <row r="29" spans="1:12" x14ac:dyDescent="0.25">
      <c r="A29" s="11">
        <f t="shared" si="0"/>
        <v>25</v>
      </c>
      <c r="B29" s="8" t="s">
        <v>447</v>
      </c>
      <c r="C29" s="1" t="s">
        <v>1277</v>
      </c>
      <c r="D29" s="229"/>
      <c r="E29" s="1"/>
      <c r="F29" s="1"/>
      <c r="G29" s="2">
        <v>19</v>
      </c>
      <c r="H29" s="2">
        <v>19</v>
      </c>
      <c r="I29" s="2"/>
      <c r="J29" s="1">
        <v>15</v>
      </c>
      <c r="K29" s="1">
        <v>18</v>
      </c>
      <c r="L29" s="60" t="s">
        <v>1235</v>
      </c>
    </row>
    <row r="30" spans="1:12" x14ac:dyDescent="0.25">
      <c r="A30" s="11">
        <f t="shared" si="0"/>
        <v>26</v>
      </c>
      <c r="B30" s="8" t="s">
        <v>422</v>
      </c>
      <c r="C30" s="1" t="s">
        <v>1278</v>
      </c>
      <c r="D30" s="229"/>
      <c r="E30" s="1"/>
      <c r="F30" s="1"/>
      <c r="G30" s="2">
        <v>43</v>
      </c>
      <c r="H30" s="2">
        <v>1</v>
      </c>
      <c r="I30" s="2"/>
      <c r="J30" s="1">
        <v>7.5</v>
      </c>
      <c r="K30" s="1">
        <v>10</v>
      </c>
      <c r="L30" s="60" t="s">
        <v>1238</v>
      </c>
    </row>
    <row r="31" spans="1:12" x14ac:dyDescent="0.25">
      <c r="A31" s="11">
        <f t="shared" si="0"/>
        <v>27</v>
      </c>
      <c r="B31" s="8" t="s">
        <v>422</v>
      </c>
      <c r="C31" s="1" t="s">
        <v>1279</v>
      </c>
      <c r="D31" s="229"/>
      <c r="E31" s="1"/>
      <c r="F31" s="1"/>
      <c r="G31" s="2">
        <v>56</v>
      </c>
      <c r="H31" s="2">
        <v>14</v>
      </c>
      <c r="I31" s="2"/>
      <c r="J31" s="1">
        <v>32.5</v>
      </c>
      <c r="K31" s="1">
        <v>29</v>
      </c>
      <c r="L31" s="60" t="s">
        <v>1168</v>
      </c>
    </row>
    <row r="32" spans="1:12" x14ac:dyDescent="0.25">
      <c r="A32" s="11">
        <f t="shared" si="0"/>
        <v>28</v>
      </c>
      <c r="B32" s="8" t="s">
        <v>422</v>
      </c>
      <c r="C32" s="1" t="s">
        <v>1280</v>
      </c>
      <c r="D32" s="229"/>
      <c r="E32" s="1"/>
      <c r="F32" s="1"/>
      <c r="G32" s="2">
        <v>63</v>
      </c>
      <c r="H32" s="2"/>
      <c r="I32" s="2"/>
      <c r="J32" s="1">
        <v>17.5</v>
      </c>
      <c r="K32" s="1">
        <v>24</v>
      </c>
      <c r="L32" s="60" t="s">
        <v>1200</v>
      </c>
    </row>
    <row r="33" spans="1:12" x14ac:dyDescent="0.25">
      <c r="A33" s="11">
        <f t="shared" si="0"/>
        <v>29</v>
      </c>
      <c r="B33" s="8" t="s">
        <v>422</v>
      </c>
      <c r="C33" s="1" t="s">
        <v>1281</v>
      </c>
      <c r="D33" s="229"/>
      <c r="E33" s="1"/>
      <c r="F33" s="1"/>
      <c r="G33" s="2">
        <v>69</v>
      </c>
      <c r="H33" s="2">
        <v>6</v>
      </c>
      <c r="I33" s="2"/>
      <c r="J33" s="1">
        <v>20.5</v>
      </c>
      <c r="K33" s="1">
        <v>28</v>
      </c>
      <c r="L33" s="60" t="s">
        <v>1222</v>
      </c>
    </row>
    <row r="34" spans="1:12" x14ac:dyDescent="0.25">
      <c r="A34" s="11">
        <f t="shared" si="0"/>
        <v>30</v>
      </c>
      <c r="B34" s="8" t="s">
        <v>422</v>
      </c>
      <c r="C34" s="1" t="s">
        <v>1282</v>
      </c>
      <c r="D34" s="229"/>
      <c r="E34" s="1"/>
      <c r="F34" s="1"/>
      <c r="G34" s="2">
        <v>61</v>
      </c>
      <c r="H34" s="2">
        <v>19</v>
      </c>
      <c r="I34" s="2"/>
      <c r="J34" s="1">
        <v>15.5</v>
      </c>
      <c r="K34" s="1">
        <v>20.5</v>
      </c>
      <c r="L34" s="60" t="s">
        <v>1238</v>
      </c>
    </row>
    <row r="35" spans="1:12" x14ac:dyDescent="0.25">
      <c r="A35" s="11">
        <f t="shared" si="0"/>
        <v>31</v>
      </c>
      <c r="B35" s="8" t="s">
        <v>422</v>
      </c>
      <c r="C35" s="1" t="s">
        <v>1283</v>
      </c>
      <c r="D35" s="229"/>
      <c r="E35" s="1"/>
      <c r="F35" s="1"/>
      <c r="G35" s="2">
        <v>64</v>
      </c>
      <c r="H35" s="2">
        <v>1</v>
      </c>
      <c r="I35" s="2"/>
      <c r="J35" s="1">
        <v>23.5</v>
      </c>
      <c r="K35" s="1">
        <v>17.5</v>
      </c>
      <c r="L35" s="60" t="s">
        <v>1168</v>
      </c>
    </row>
    <row r="36" spans="1:12" x14ac:dyDescent="0.25">
      <c r="A36" s="11">
        <f t="shared" si="0"/>
        <v>32</v>
      </c>
      <c r="B36" s="8" t="s">
        <v>368</v>
      </c>
      <c r="C36" s="1" t="s">
        <v>1284</v>
      </c>
      <c r="D36" s="229"/>
      <c r="E36" s="1"/>
      <c r="F36" s="1"/>
      <c r="G36" s="2">
        <v>34</v>
      </c>
      <c r="H36" s="2">
        <v>13</v>
      </c>
      <c r="I36" s="2"/>
      <c r="J36" s="1">
        <v>8</v>
      </c>
      <c r="K36" s="1">
        <v>10</v>
      </c>
      <c r="L36" s="60" t="s">
        <v>62</v>
      </c>
    </row>
    <row r="37" spans="1:12" x14ac:dyDescent="0.25">
      <c r="A37" s="11">
        <f t="shared" si="0"/>
        <v>33</v>
      </c>
      <c r="B37" s="8" t="s">
        <v>368</v>
      </c>
      <c r="C37" s="1" t="s">
        <v>1285</v>
      </c>
      <c r="D37" s="229"/>
      <c r="E37" s="1"/>
      <c r="F37" s="1"/>
      <c r="G37" s="2">
        <v>31</v>
      </c>
      <c r="H37" s="2">
        <v>10</v>
      </c>
      <c r="I37" s="2"/>
      <c r="J37" s="1">
        <v>19.5</v>
      </c>
      <c r="K37" s="1">
        <v>15</v>
      </c>
      <c r="L37" s="60" t="s">
        <v>54</v>
      </c>
    </row>
    <row r="38" spans="1:12" x14ac:dyDescent="0.25">
      <c r="A38" s="11">
        <f t="shared" si="0"/>
        <v>34</v>
      </c>
      <c r="B38" s="8" t="s">
        <v>368</v>
      </c>
      <c r="C38" s="1" t="s">
        <v>1286</v>
      </c>
      <c r="D38" s="229"/>
      <c r="E38" s="1"/>
      <c r="F38" s="1"/>
      <c r="G38" s="2">
        <v>37</v>
      </c>
      <c r="H38" s="2">
        <v>16</v>
      </c>
      <c r="I38" s="2"/>
      <c r="J38" s="1">
        <v>9</v>
      </c>
      <c r="K38" s="1">
        <v>13</v>
      </c>
      <c r="L38" s="60" t="s">
        <v>1183</v>
      </c>
    </row>
    <row r="39" spans="1:12" x14ac:dyDescent="0.25">
      <c r="A39" s="11">
        <f t="shared" si="0"/>
        <v>35</v>
      </c>
      <c r="B39" s="8" t="s">
        <v>368</v>
      </c>
      <c r="C39" s="1" t="s">
        <v>1287</v>
      </c>
      <c r="D39" s="229"/>
      <c r="E39" s="1"/>
      <c r="F39" s="1"/>
      <c r="G39" s="2">
        <v>34</v>
      </c>
      <c r="H39" s="2">
        <v>13</v>
      </c>
      <c r="I39" s="2"/>
      <c r="J39" s="1">
        <v>10</v>
      </c>
      <c r="K39" s="1">
        <v>16</v>
      </c>
      <c r="L39" s="60" t="s">
        <v>54</v>
      </c>
    </row>
    <row r="40" spans="1:12" x14ac:dyDescent="0.25">
      <c r="A40" s="11">
        <f t="shared" si="0"/>
        <v>36</v>
      </c>
      <c r="B40" s="8" t="s">
        <v>368</v>
      </c>
      <c r="C40" s="1" t="s">
        <v>1288</v>
      </c>
      <c r="D40" s="229"/>
      <c r="E40" s="1"/>
      <c r="F40" s="1"/>
      <c r="G40" s="2">
        <v>10</v>
      </c>
      <c r="H40" s="2">
        <v>10</v>
      </c>
      <c r="I40" s="2"/>
      <c r="J40" s="1">
        <v>7.5</v>
      </c>
      <c r="K40" s="1">
        <v>10</v>
      </c>
      <c r="L40" s="60" t="s">
        <v>62</v>
      </c>
    </row>
    <row r="41" spans="1:12" x14ac:dyDescent="0.25">
      <c r="A41" s="11">
        <f t="shared" si="0"/>
        <v>37</v>
      </c>
      <c r="B41" s="8" t="s">
        <v>773</v>
      </c>
      <c r="C41" s="1" t="s">
        <v>1289</v>
      </c>
      <c r="D41" s="229"/>
      <c r="E41" s="1"/>
      <c r="F41" s="1"/>
      <c r="G41" s="2">
        <v>44</v>
      </c>
      <c r="H41" s="2">
        <v>2</v>
      </c>
      <c r="I41" s="2"/>
      <c r="J41" s="1">
        <v>13.5</v>
      </c>
      <c r="K41" s="1">
        <v>10</v>
      </c>
      <c r="L41" s="60" t="s">
        <v>1151</v>
      </c>
    </row>
    <row r="42" spans="1:12" x14ac:dyDescent="0.25">
      <c r="A42" s="11">
        <f t="shared" si="0"/>
        <v>38</v>
      </c>
      <c r="B42" s="8" t="s">
        <v>773</v>
      </c>
      <c r="C42" s="1" t="s">
        <v>1290</v>
      </c>
      <c r="D42" s="229"/>
      <c r="E42" s="1"/>
      <c r="F42" s="1"/>
      <c r="G42" s="2">
        <v>12</v>
      </c>
      <c r="H42" s="2">
        <v>12</v>
      </c>
      <c r="I42" s="2"/>
      <c r="J42" s="1">
        <v>18</v>
      </c>
      <c r="K42" s="1">
        <v>14</v>
      </c>
      <c r="L42" s="60" t="s">
        <v>1163</v>
      </c>
    </row>
    <row r="43" spans="1:12" x14ac:dyDescent="0.25">
      <c r="A43" s="11">
        <f t="shared" si="0"/>
        <v>39</v>
      </c>
      <c r="B43" s="8" t="s">
        <v>773</v>
      </c>
      <c r="C43" s="1" t="s">
        <v>1291</v>
      </c>
      <c r="D43" s="229"/>
      <c r="E43" s="1"/>
      <c r="F43" s="1"/>
      <c r="G43" s="2">
        <v>78</v>
      </c>
      <c r="H43" s="2">
        <v>15</v>
      </c>
      <c r="I43" s="2"/>
      <c r="J43" s="1">
        <v>16</v>
      </c>
      <c r="K43" s="1">
        <v>12</v>
      </c>
      <c r="L43" s="60" t="s">
        <v>1151</v>
      </c>
    </row>
    <row r="44" spans="1:12" x14ac:dyDescent="0.25">
      <c r="A44" s="11">
        <f t="shared" si="0"/>
        <v>40</v>
      </c>
      <c r="B44" s="8" t="s">
        <v>773</v>
      </c>
      <c r="C44" s="1" t="s">
        <v>1292</v>
      </c>
      <c r="D44" s="229"/>
      <c r="E44" s="1"/>
      <c r="F44" s="1"/>
      <c r="G44" s="2">
        <v>107</v>
      </c>
      <c r="H44" s="2">
        <v>2</v>
      </c>
      <c r="I44" s="2"/>
      <c r="J44" s="1">
        <v>21</v>
      </c>
      <c r="K44" s="1">
        <v>17.5</v>
      </c>
      <c r="L44" s="60" t="s">
        <v>1183</v>
      </c>
    </row>
    <row r="45" spans="1:12" x14ac:dyDescent="0.25">
      <c r="A45" s="11">
        <f t="shared" si="0"/>
        <v>41</v>
      </c>
      <c r="B45" s="8" t="s">
        <v>597</v>
      </c>
      <c r="C45" s="1" t="s">
        <v>1293</v>
      </c>
      <c r="D45" s="229"/>
      <c r="E45" s="1"/>
      <c r="F45" s="1"/>
      <c r="G45" s="2">
        <v>173</v>
      </c>
      <c r="H45" s="2">
        <v>15</v>
      </c>
      <c r="I45" s="2"/>
      <c r="J45" s="1">
        <v>19</v>
      </c>
      <c r="K45" s="1">
        <v>30</v>
      </c>
      <c r="L45" s="60" t="s">
        <v>1183</v>
      </c>
    </row>
    <row r="46" spans="1:12" x14ac:dyDescent="0.25">
      <c r="A46" s="11">
        <f t="shared" si="0"/>
        <v>42</v>
      </c>
      <c r="B46" s="8" t="s">
        <v>597</v>
      </c>
      <c r="C46" s="1" t="s">
        <v>1294</v>
      </c>
      <c r="D46" s="229"/>
      <c r="E46" s="1"/>
      <c r="F46" s="1"/>
      <c r="G46" s="2">
        <v>120</v>
      </c>
      <c r="H46" s="2">
        <v>15</v>
      </c>
      <c r="I46" s="2"/>
      <c r="J46" s="1">
        <v>18.5</v>
      </c>
      <c r="K46" s="1">
        <v>28</v>
      </c>
      <c r="L46" s="60" t="s">
        <v>1183</v>
      </c>
    </row>
    <row r="47" spans="1:12" x14ac:dyDescent="0.25">
      <c r="A47" s="11">
        <f t="shared" si="0"/>
        <v>43</v>
      </c>
      <c r="B47" s="8" t="s">
        <v>597</v>
      </c>
      <c r="C47" s="1" t="s">
        <v>1295</v>
      </c>
      <c r="D47" s="229"/>
      <c r="E47" s="1"/>
      <c r="F47" s="1"/>
      <c r="G47" s="2">
        <v>267</v>
      </c>
      <c r="H47" s="2">
        <v>15</v>
      </c>
      <c r="I47" s="2"/>
      <c r="J47" s="1">
        <v>18</v>
      </c>
      <c r="K47" s="1">
        <v>28</v>
      </c>
      <c r="L47" s="60" t="s">
        <v>53</v>
      </c>
    </row>
    <row r="48" spans="1:12" x14ac:dyDescent="0.25">
      <c r="A48" s="17" t="s">
        <v>1296</v>
      </c>
      <c r="B48" s="8"/>
      <c r="C48" s="1"/>
      <c r="D48" s="229"/>
      <c r="E48" s="1"/>
      <c r="F48" s="1"/>
      <c r="G48" s="2"/>
      <c r="H48" s="2"/>
      <c r="I48" s="2"/>
      <c r="J48" s="1"/>
      <c r="K48" s="1"/>
      <c r="L48" s="60"/>
    </row>
    <row r="49" spans="1:12" x14ac:dyDescent="0.25">
      <c r="A49" s="11">
        <f>A47+1</f>
        <v>44</v>
      </c>
      <c r="B49" s="8" t="s">
        <v>103</v>
      </c>
      <c r="C49" s="1" t="s">
        <v>1297</v>
      </c>
      <c r="D49" s="229"/>
      <c r="E49" s="1"/>
      <c r="F49" s="1"/>
      <c r="G49" s="2">
        <v>26</v>
      </c>
      <c r="H49" s="2">
        <v>5</v>
      </c>
      <c r="I49" s="2"/>
      <c r="J49" s="1">
        <v>21</v>
      </c>
      <c r="K49" s="1">
        <v>16</v>
      </c>
      <c r="L49" s="60" t="s">
        <v>54</v>
      </c>
    </row>
    <row r="50" spans="1:12" x14ac:dyDescent="0.25">
      <c r="A50" s="11">
        <f t="shared" si="0"/>
        <v>45</v>
      </c>
      <c r="B50" s="8" t="s">
        <v>108</v>
      </c>
      <c r="C50" s="1" t="s">
        <v>1298</v>
      </c>
      <c r="D50" s="229">
        <v>1876</v>
      </c>
      <c r="E50" s="1"/>
      <c r="F50" s="1"/>
      <c r="G50" s="2">
        <v>57</v>
      </c>
      <c r="H50" s="2">
        <v>15</v>
      </c>
      <c r="I50" s="2"/>
      <c r="J50" s="1">
        <v>19</v>
      </c>
      <c r="K50" s="1">
        <v>32</v>
      </c>
      <c r="L50" s="60" t="s">
        <v>1235</v>
      </c>
    </row>
    <row r="51" spans="1:12" x14ac:dyDescent="0.25">
      <c r="A51" s="11">
        <f t="shared" si="0"/>
        <v>46</v>
      </c>
      <c r="B51" s="8" t="s">
        <v>108</v>
      </c>
      <c r="C51" s="1" t="s">
        <v>1299</v>
      </c>
      <c r="D51" s="229">
        <v>1876</v>
      </c>
      <c r="E51" s="1"/>
      <c r="F51" s="1"/>
      <c r="G51" s="2">
        <v>73</v>
      </c>
      <c r="H51" s="2">
        <v>10</v>
      </c>
      <c r="I51" s="2"/>
      <c r="J51" s="1">
        <v>19.5</v>
      </c>
      <c r="K51" s="1">
        <v>31</v>
      </c>
      <c r="L51" s="60" t="s">
        <v>1196</v>
      </c>
    </row>
    <row r="52" spans="1:12" x14ac:dyDescent="0.25">
      <c r="A52" s="11">
        <f t="shared" si="0"/>
        <v>47</v>
      </c>
      <c r="B52" s="8" t="s">
        <v>108</v>
      </c>
      <c r="C52" s="1" t="s">
        <v>1300</v>
      </c>
      <c r="D52" s="229"/>
      <c r="E52" s="1"/>
      <c r="F52" s="1"/>
      <c r="G52" s="2">
        <v>15</v>
      </c>
      <c r="H52" s="2">
        <v>15</v>
      </c>
      <c r="I52" s="2"/>
      <c r="J52" s="1">
        <v>19</v>
      </c>
      <c r="K52" s="1">
        <v>27</v>
      </c>
      <c r="L52" s="60" t="s">
        <v>62</v>
      </c>
    </row>
    <row r="53" spans="1:12" x14ac:dyDescent="0.25">
      <c r="A53" s="11">
        <f t="shared" si="0"/>
        <v>48</v>
      </c>
      <c r="B53" s="8" t="s">
        <v>108</v>
      </c>
      <c r="C53" s="1" t="s">
        <v>1301</v>
      </c>
      <c r="D53" s="229"/>
      <c r="E53" s="1"/>
      <c r="F53" s="1"/>
      <c r="G53" s="2">
        <v>30</v>
      </c>
      <c r="H53" s="2">
        <v>9</v>
      </c>
      <c r="I53" s="2"/>
      <c r="J53" s="1">
        <v>18</v>
      </c>
      <c r="K53" s="1">
        <v>24</v>
      </c>
      <c r="L53" s="60" t="s">
        <v>62</v>
      </c>
    </row>
    <row r="54" spans="1:12" x14ac:dyDescent="0.25">
      <c r="A54" s="11">
        <f t="shared" si="0"/>
        <v>49</v>
      </c>
      <c r="B54" s="8" t="s">
        <v>108</v>
      </c>
      <c r="C54" s="1" t="s">
        <v>1302</v>
      </c>
      <c r="D54" s="229"/>
      <c r="E54" s="1"/>
      <c r="F54" s="1"/>
      <c r="G54" s="2">
        <v>44</v>
      </c>
      <c r="H54" s="2">
        <v>2</v>
      </c>
      <c r="I54" s="2"/>
      <c r="J54" s="1">
        <v>18</v>
      </c>
      <c r="K54" s="1">
        <v>24</v>
      </c>
      <c r="L54" s="60" t="s">
        <v>1235</v>
      </c>
    </row>
    <row r="55" spans="1:12" x14ac:dyDescent="0.25">
      <c r="A55" s="11">
        <f t="shared" si="0"/>
        <v>50</v>
      </c>
      <c r="B55" s="8" t="s">
        <v>108</v>
      </c>
      <c r="C55" s="1" t="s">
        <v>1303</v>
      </c>
      <c r="D55" s="229">
        <v>1871</v>
      </c>
      <c r="E55" s="1"/>
      <c r="F55" s="1"/>
      <c r="G55" s="2">
        <v>77</v>
      </c>
      <c r="H55" s="2">
        <v>14</v>
      </c>
      <c r="I55" s="2"/>
      <c r="J55" s="1">
        <v>29.5</v>
      </c>
      <c r="K55" s="1">
        <v>43</v>
      </c>
      <c r="L55" s="60" t="s">
        <v>54</v>
      </c>
    </row>
    <row r="56" spans="1:12" x14ac:dyDescent="0.25">
      <c r="A56" s="11">
        <f t="shared" si="0"/>
        <v>51</v>
      </c>
      <c r="B56" s="8" t="s">
        <v>208</v>
      </c>
      <c r="C56" s="1" t="s">
        <v>1304</v>
      </c>
      <c r="D56" s="229">
        <v>1877</v>
      </c>
      <c r="E56" s="1"/>
      <c r="F56" s="1"/>
      <c r="G56" s="2">
        <v>37</v>
      </c>
      <c r="H56" s="2">
        <v>16</v>
      </c>
      <c r="I56" s="2"/>
      <c r="J56" s="1">
        <v>19.5</v>
      </c>
      <c r="K56" s="1">
        <v>29</v>
      </c>
      <c r="L56" s="60" t="s">
        <v>62</v>
      </c>
    </row>
    <row r="57" spans="1:12" x14ac:dyDescent="0.25">
      <c r="A57" s="11">
        <f t="shared" si="0"/>
        <v>52</v>
      </c>
      <c r="B57" s="8" t="s">
        <v>219</v>
      </c>
      <c r="C57" s="1" t="s">
        <v>1305</v>
      </c>
      <c r="D57" s="229">
        <v>1876</v>
      </c>
      <c r="E57" s="1"/>
      <c r="F57" s="1"/>
      <c r="G57" s="2">
        <v>2</v>
      </c>
      <c r="H57" s="2">
        <v>12</v>
      </c>
      <c r="I57" s="2">
        <v>6</v>
      </c>
      <c r="J57" s="1">
        <v>9</v>
      </c>
      <c r="K57" s="1">
        <v>12</v>
      </c>
      <c r="L57" s="60" t="s">
        <v>1225</v>
      </c>
    </row>
    <row r="58" spans="1:12" x14ac:dyDescent="0.25">
      <c r="A58" s="11">
        <f t="shared" si="0"/>
        <v>53</v>
      </c>
      <c r="B58" s="8" t="s">
        <v>337</v>
      </c>
      <c r="C58" s="1" t="s">
        <v>1306</v>
      </c>
      <c r="D58" s="229"/>
      <c r="E58" s="1"/>
      <c r="F58" s="1"/>
      <c r="G58" s="2">
        <v>14</v>
      </c>
      <c r="H58" s="2">
        <v>14</v>
      </c>
      <c r="I58" s="2"/>
      <c r="J58" s="1">
        <v>39</v>
      </c>
      <c r="K58" s="1">
        <v>27.5</v>
      </c>
      <c r="L58" s="60" t="s">
        <v>1221</v>
      </c>
    </row>
    <row r="59" spans="1:12" x14ac:dyDescent="0.25">
      <c r="A59" s="11">
        <f t="shared" si="0"/>
        <v>54</v>
      </c>
      <c r="B59" s="8" t="s">
        <v>500</v>
      </c>
      <c r="C59" s="1" t="s">
        <v>1307</v>
      </c>
      <c r="D59" s="229"/>
      <c r="E59" s="1"/>
      <c r="F59" s="1"/>
      <c r="G59" s="2">
        <v>3</v>
      </c>
      <c r="H59" s="2">
        <v>13</v>
      </c>
      <c r="I59" s="2">
        <v>6</v>
      </c>
      <c r="J59" s="1">
        <v>20</v>
      </c>
      <c r="K59" s="1">
        <v>24</v>
      </c>
      <c r="L59" s="60" t="s">
        <v>1201</v>
      </c>
    </row>
    <row r="60" spans="1:12" x14ac:dyDescent="0.25">
      <c r="A60" s="11">
        <f t="shared" si="0"/>
        <v>55</v>
      </c>
      <c r="B60" s="8" t="s">
        <v>525</v>
      </c>
      <c r="C60" s="1" t="s">
        <v>526</v>
      </c>
      <c r="D60" s="229"/>
      <c r="E60" s="1"/>
      <c r="F60" s="1"/>
      <c r="G60" s="2">
        <v>11</v>
      </c>
      <c r="H60" s="2"/>
      <c r="I60" s="2">
        <v>6</v>
      </c>
      <c r="J60" s="1">
        <v>25</v>
      </c>
      <c r="K60" s="1">
        <v>41</v>
      </c>
      <c r="L60" s="60" t="s">
        <v>51</v>
      </c>
    </row>
    <row r="61" spans="1:12" x14ac:dyDescent="0.25">
      <c r="A61" s="11">
        <f t="shared" si="0"/>
        <v>56</v>
      </c>
      <c r="B61" s="8" t="s">
        <v>525</v>
      </c>
      <c r="C61" s="1" t="s">
        <v>1308</v>
      </c>
      <c r="D61" s="229"/>
      <c r="E61" s="1"/>
      <c r="F61" s="1"/>
      <c r="G61" s="2">
        <v>11</v>
      </c>
      <c r="H61" s="2">
        <v>11</v>
      </c>
      <c r="I61" s="2"/>
      <c r="J61" s="1">
        <v>19</v>
      </c>
      <c r="K61" s="1">
        <v>26</v>
      </c>
      <c r="L61" s="60" t="s">
        <v>62</v>
      </c>
    </row>
    <row r="62" spans="1:12" x14ac:dyDescent="0.25">
      <c r="A62" s="11">
        <f t="shared" si="0"/>
        <v>57</v>
      </c>
      <c r="B62" s="8" t="s">
        <v>525</v>
      </c>
      <c r="C62" s="1" t="s">
        <v>1309</v>
      </c>
      <c r="D62" s="229"/>
      <c r="E62" s="1"/>
      <c r="F62" s="1"/>
      <c r="G62" s="2">
        <v>56</v>
      </c>
      <c r="H62" s="2">
        <v>14</v>
      </c>
      <c r="I62" s="2"/>
      <c r="J62" s="1">
        <v>16</v>
      </c>
      <c r="K62" s="1">
        <v>26</v>
      </c>
      <c r="L62" s="60" t="s">
        <v>1211</v>
      </c>
    </row>
    <row r="63" spans="1:12" x14ac:dyDescent="0.25">
      <c r="A63" s="11">
        <f t="shared" si="0"/>
        <v>58</v>
      </c>
      <c r="B63" s="8" t="s">
        <v>525</v>
      </c>
      <c r="C63" s="1" t="s">
        <v>1310</v>
      </c>
      <c r="D63" s="229"/>
      <c r="E63" s="1"/>
      <c r="F63" s="1"/>
      <c r="G63" s="2"/>
      <c r="H63" s="2"/>
      <c r="I63" s="2"/>
      <c r="J63" s="1">
        <v>40</v>
      </c>
      <c r="K63" s="1">
        <v>63</v>
      </c>
      <c r="L63" s="60" t="s">
        <v>1211</v>
      </c>
    </row>
    <row r="64" spans="1:12" x14ac:dyDescent="0.25">
      <c r="A64" s="11">
        <f t="shared" si="0"/>
        <v>59</v>
      </c>
      <c r="B64" s="8" t="s">
        <v>525</v>
      </c>
      <c r="C64" s="1" t="s">
        <v>529</v>
      </c>
      <c r="D64" s="229"/>
      <c r="E64" s="1"/>
      <c r="F64" s="1"/>
      <c r="G64" s="2">
        <v>14</v>
      </c>
      <c r="H64" s="2">
        <v>14</v>
      </c>
      <c r="I64" s="2"/>
      <c r="J64" s="1">
        <v>25</v>
      </c>
      <c r="K64" s="1">
        <v>39.5</v>
      </c>
      <c r="L64" s="60" t="s">
        <v>62</v>
      </c>
    </row>
    <row r="65" spans="1:12" x14ac:dyDescent="0.25">
      <c r="A65" s="11">
        <f t="shared" si="0"/>
        <v>60</v>
      </c>
      <c r="B65" s="8" t="s">
        <v>525</v>
      </c>
      <c r="C65" s="1" t="s">
        <v>530</v>
      </c>
      <c r="D65" s="229">
        <v>1880</v>
      </c>
      <c r="E65" s="1"/>
      <c r="F65" s="1"/>
      <c r="G65" s="2">
        <v>221</v>
      </c>
      <c r="H65" s="2"/>
      <c r="I65" s="2"/>
      <c r="J65" s="1">
        <v>26</v>
      </c>
      <c r="K65" s="1">
        <v>39</v>
      </c>
      <c r="L65" s="60" t="s">
        <v>62</v>
      </c>
    </row>
    <row r="66" spans="1:12" x14ac:dyDescent="0.25">
      <c r="A66" s="11">
        <f t="shared" si="0"/>
        <v>61</v>
      </c>
      <c r="B66" s="8" t="s">
        <v>533</v>
      </c>
      <c r="C66" s="1" t="s">
        <v>1311</v>
      </c>
      <c r="D66" s="229">
        <v>1875</v>
      </c>
      <c r="E66" s="1"/>
      <c r="F66" s="1"/>
      <c r="G66" s="2">
        <v>54</v>
      </c>
      <c r="H66" s="2">
        <v>12</v>
      </c>
      <c r="I66" s="2"/>
      <c r="J66" s="1">
        <v>35</v>
      </c>
      <c r="K66" s="1">
        <v>28</v>
      </c>
      <c r="L66" s="60" t="s">
        <v>1211</v>
      </c>
    </row>
    <row r="67" spans="1:12" x14ac:dyDescent="0.25">
      <c r="A67" s="11">
        <f t="shared" si="0"/>
        <v>62</v>
      </c>
      <c r="B67" s="8" t="s">
        <v>545</v>
      </c>
      <c r="C67" s="1" t="s">
        <v>1312</v>
      </c>
      <c r="D67" s="229"/>
      <c r="E67" s="1"/>
      <c r="F67" s="1"/>
      <c r="G67" s="2">
        <v>10</v>
      </c>
      <c r="H67" s="2">
        <v>10</v>
      </c>
      <c r="I67" s="2"/>
      <c r="J67" s="1">
        <v>21</v>
      </c>
      <c r="K67" s="1">
        <v>18</v>
      </c>
      <c r="L67" s="60" t="s">
        <v>62</v>
      </c>
    </row>
    <row r="68" spans="1:12" x14ac:dyDescent="0.25">
      <c r="A68" s="11">
        <f t="shared" si="0"/>
        <v>63</v>
      </c>
      <c r="B68" s="8" t="s">
        <v>545</v>
      </c>
      <c r="C68" s="1" t="s">
        <v>1313</v>
      </c>
      <c r="D68" s="229"/>
      <c r="E68" s="1"/>
      <c r="F68" s="1"/>
      <c r="G68" s="2">
        <v>11</v>
      </c>
      <c r="H68" s="2"/>
      <c r="I68" s="2">
        <v>6</v>
      </c>
      <c r="J68" s="1">
        <v>21</v>
      </c>
      <c r="K68" s="1">
        <v>18</v>
      </c>
      <c r="L68" s="60" t="s">
        <v>54</v>
      </c>
    </row>
    <row r="69" spans="1:12" x14ac:dyDescent="0.25">
      <c r="A69" s="11">
        <f t="shared" si="0"/>
        <v>64</v>
      </c>
      <c r="B69" s="8" t="s">
        <v>548</v>
      </c>
      <c r="C69" s="1" t="s">
        <v>1314</v>
      </c>
      <c r="D69" s="229">
        <v>1879</v>
      </c>
      <c r="E69" s="1"/>
      <c r="F69" s="1"/>
      <c r="G69" s="2">
        <v>42</v>
      </c>
      <c r="H69" s="2"/>
      <c r="I69" s="2"/>
      <c r="J69" s="1">
        <v>19</v>
      </c>
      <c r="K69" s="1">
        <v>29.5</v>
      </c>
      <c r="L69" s="60" t="s">
        <v>1221</v>
      </c>
    </row>
    <row r="70" spans="1:12" x14ac:dyDescent="0.25">
      <c r="A70" s="11">
        <f t="shared" si="0"/>
        <v>65</v>
      </c>
      <c r="B70" s="8" t="s">
        <v>553</v>
      </c>
      <c r="C70" s="1" t="s">
        <v>1315</v>
      </c>
      <c r="D70" s="229"/>
      <c r="E70" s="1"/>
      <c r="F70" s="1"/>
      <c r="G70" s="2">
        <v>4</v>
      </c>
      <c r="H70" s="2">
        <v>14</v>
      </c>
      <c r="I70" s="2">
        <v>6</v>
      </c>
      <c r="J70" s="1">
        <v>39</v>
      </c>
      <c r="K70" s="1">
        <v>49.5</v>
      </c>
      <c r="L70" s="60" t="s">
        <v>55</v>
      </c>
    </row>
    <row r="71" spans="1:12" x14ac:dyDescent="0.25">
      <c r="A71" s="11">
        <f t="shared" si="0"/>
        <v>66</v>
      </c>
      <c r="B71" s="8" t="s">
        <v>504</v>
      </c>
      <c r="C71" s="1" t="s">
        <v>1316</v>
      </c>
      <c r="D71" s="229"/>
      <c r="E71" s="1"/>
      <c r="F71" s="1"/>
      <c r="G71" s="2">
        <v>1</v>
      </c>
      <c r="H71" s="2">
        <v>11</v>
      </c>
      <c r="I71" s="2">
        <v>6</v>
      </c>
      <c r="J71" s="1">
        <v>11.5</v>
      </c>
      <c r="K71" s="1">
        <v>22</v>
      </c>
      <c r="L71" s="60" t="s">
        <v>62</v>
      </c>
    </row>
    <row r="72" spans="1:12" x14ac:dyDescent="0.25">
      <c r="A72" s="11">
        <f t="shared" si="0"/>
        <v>67</v>
      </c>
      <c r="B72" s="8" t="s">
        <v>504</v>
      </c>
      <c r="C72" s="1" t="s">
        <v>1317</v>
      </c>
      <c r="D72" s="229"/>
      <c r="E72" s="1"/>
      <c r="F72" s="1"/>
      <c r="G72" s="2"/>
      <c r="H72" s="2"/>
      <c r="I72" s="2"/>
      <c r="J72" s="1">
        <v>20</v>
      </c>
      <c r="K72" s="1">
        <v>16</v>
      </c>
      <c r="L72" s="60" t="s">
        <v>62</v>
      </c>
    </row>
    <row r="73" spans="1:12" x14ac:dyDescent="0.25">
      <c r="A73" s="11">
        <f t="shared" ref="A73:A136" si="1">A72+1</f>
        <v>68</v>
      </c>
      <c r="B73" s="8" t="s">
        <v>587</v>
      </c>
      <c r="C73" s="1" t="s">
        <v>588</v>
      </c>
      <c r="D73" s="229">
        <v>1874</v>
      </c>
      <c r="E73" s="1"/>
      <c r="F73" s="1"/>
      <c r="G73" s="2">
        <v>19</v>
      </c>
      <c r="H73" s="2">
        <v>19</v>
      </c>
      <c r="I73" s="2"/>
      <c r="J73" s="1">
        <v>27</v>
      </c>
      <c r="K73" s="1">
        <v>18</v>
      </c>
      <c r="L73" s="60" t="s">
        <v>1229</v>
      </c>
    </row>
    <row r="74" spans="1:12" x14ac:dyDescent="0.25">
      <c r="A74" s="11">
        <f t="shared" si="1"/>
        <v>69</v>
      </c>
      <c r="B74" s="8" t="s">
        <v>587</v>
      </c>
      <c r="C74" s="1" t="s">
        <v>1318</v>
      </c>
      <c r="D74" s="229">
        <v>1872</v>
      </c>
      <c r="E74" s="1"/>
      <c r="F74" s="1"/>
      <c r="G74" s="2">
        <v>31</v>
      </c>
      <c r="H74" s="2">
        <v>10</v>
      </c>
      <c r="I74" s="2"/>
      <c r="J74" s="1">
        <v>19.5</v>
      </c>
      <c r="K74" s="1">
        <v>25</v>
      </c>
      <c r="L74" s="60" t="s">
        <v>1229</v>
      </c>
    </row>
    <row r="75" spans="1:12" x14ac:dyDescent="0.25">
      <c r="A75" s="11">
        <f t="shared" si="1"/>
        <v>70</v>
      </c>
      <c r="B75" s="8" t="s">
        <v>725</v>
      </c>
      <c r="C75" s="1" t="s">
        <v>1319</v>
      </c>
      <c r="D75" s="229"/>
      <c r="E75" s="1"/>
      <c r="F75" s="1"/>
      <c r="G75" s="2">
        <v>11</v>
      </c>
      <c r="H75" s="2">
        <v>11</v>
      </c>
      <c r="I75" s="2"/>
      <c r="J75" s="1">
        <v>13</v>
      </c>
      <c r="K75" s="1">
        <v>23</v>
      </c>
      <c r="L75" s="60" t="s">
        <v>62</v>
      </c>
    </row>
    <row r="76" spans="1:12" x14ac:dyDescent="0.25">
      <c r="A76" s="11">
        <f t="shared" si="1"/>
        <v>71</v>
      </c>
      <c r="B76" s="8" t="s">
        <v>727</v>
      </c>
      <c r="C76" s="1" t="s">
        <v>1320</v>
      </c>
      <c r="D76" s="229">
        <v>1871</v>
      </c>
      <c r="E76" s="1"/>
      <c r="F76" s="1"/>
      <c r="G76" s="2">
        <v>15</v>
      </c>
      <c r="H76" s="2">
        <v>4</v>
      </c>
      <c r="I76" s="2">
        <v>6</v>
      </c>
      <c r="J76" s="1">
        <v>23</v>
      </c>
      <c r="K76" s="1">
        <v>40</v>
      </c>
      <c r="L76" s="60" t="s">
        <v>1201</v>
      </c>
    </row>
    <row r="77" spans="1:12" x14ac:dyDescent="0.25">
      <c r="A77" s="11">
        <f t="shared" si="1"/>
        <v>72</v>
      </c>
      <c r="B77" s="8" t="s">
        <v>727</v>
      </c>
      <c r="C77" s="1" t="s">
        <v>1321</v>
      </c>
      <c r="D77" s="229"/>
      <c r="E77" s="1"/>
      <c r="F77" s="1"/>
      <c r="G77" s="2">
        <v>15</v>
      </c>
      <c r="H77" s="2">
        <v>4</v>
      </c>
      <c r="I77" s="2">
        <v>6</v>
      </c>
      <c r="J77" s="1">
        <v>19</v>
      </c>
      <c r="K77" s="1">
        <v>40</v>
      </c>
      <c r="L77" s="60" t="s">
        <v>1201</v>
      </c>
    </row>
    <row r="78" spans="1:12" x14ac:dyDescent="0.25">
      <c r="A78" s="11">
        <f t="shared" si="1"/>
        <v>73</v>
      </c>
      <c r="B78" s="8" t="s">
        <v>734</v>
      </c>
      <c r="C78" s="1" t="s">
        <v>1322</v>
      </c>
      <c r="D78" s="229"/>
      <c r="E78" s="1"/>
      <c r="F78" s="1"/>
      <c r="G78" s="2">
        <v>13</v>
      </c>
      <c r="H78" s="2">
        <v>13</v>
      </c>
      <c r="I78" s="2"/>
      <c r="J78" s="1">
        <v>29</v>
      </c>
      <c r="K78" s="1">
        <v>24</v>
      </c>
      <c r="L78" s="60" t="s">
        <v>62</v>
      </c>
    </row>
    <row r="79" spans="1:12" x14ac:dyDescent="0.25">
      <c r="A79" s="11">
        <f t="shared" si="1"/>
        <v>74</v>
      </c>
      <c r="B79" s="8" t="s">
        <v>794</v>
      </c>
      <c r="C79" s="1" t="s">
        <v>1323</v>
      </c>
      <c r="D79" s="229"/>
      <c r="E79" s="1"/>
      <c r="F79" s="1"/>
      <c r="G79" s="2">
        <v>105</v>
      </c>
      <c r="H79" s="2"/>
      <c r="I79" s="2"/>
      <c r="J79" s="1">
        <v>9</v>
      </c>
      <c r="K79" s="1">
        <v>11.5</v>
      </c>
      <c r="L79" s="60" t="s">
        <v>1204</v>
      </c>
    </row>
    <row r="80" spans="1:12" x14ac:dyDescent="0.25">
      <c r="A80" s="11">
        <f t="shared" si="1"/>
        <v>75</v>
      </c>
      <c r="B80" s="8" t="s">
        <v>794</v>
      </c>
      <c r="C80" s="1" t="s">
        <v>1324</v>
      </c>
      <c r="D80" s="229"/>
      <c r="E80" s="1"/>
      <c r="F80" s="1"/>
      <c r="G80" s="2"/>
      <c r="H80" s="2"/>
      <c r="I80" s="2"/>
      <c r="J80" s="1">
        <v>9</v>
      </c>
      <c r="K80" s="1">
        <v>11.5</v>
      </c>
      <c r="L80" s="60" t="s">
        <v>1204</v>
      </c>
    </row>
    <row r="81" spans="1:12" x14ac:dyDescent="0.25">
      <c r="A81" s="11">
        <f t="shared" si="1"/>
        <v>76</v>
      </c>
      <c r="B81" s="8" t="s">
        <v>868</v>
      </c>
      <c r="C81" s="1" t="s">
        <v>1325</v>
      </c>
      <c r="D81" s="229">
        <v>1877</v>
      </c>
      <c r="E81" s="1"/>
      <c r="F81" s="1"/>
      <c r="G81" s="2">
        <v>52</v>
      </c>
      <c r="H81" s="2">
        <v>10</v>
      </c>
      <c r="I81" s="2"/>
      <c r="J81" s="1">
        <v>27</v>
      </c>
      <c r="K81" s="1">
        <v>36</v>
      </c>
      <c r="L81" s="60" t="s">
        <v>56</v>
      </c>
    </row>
    <row r="82" spans="1:12" x14ac:dyDescent="0.25">
      <c r="A82" s="11">
        <f t="shared" si="1"/>
        <v>77</v>
      </c>
      <c r="B82" s="8" t="s">
        <v>868</v>
      </c>
      <c r="C82" s="1" t="s">
        <v>1326</v>
      </c>
      <c r="D82" s="229"/>
      <c r="E82" s="1"/>
      <c r="F82" s="1"/>
      <c r="G82" s="2">
        <v>26</v>
      </c>
      <c r="H82" s="2">
        <v>5</v>
      </c>
      <c r="I82" s="2"/>
      <c r="J82" s="1">
        <v>27</v>
      </c>
      <c r="K82" s="1">
        <v>31.5</v>
      </c>
      <c r="L82" s="60" t="s">
        <v>51</v>
      </c>
    </row>
    <row r="83" spans="1:12" x14ac:dyDescent="0.25">
      <c r="A83" s="11">
        <f t="shared" si="1"/>
        <v>78</v>
      </c>
      <c r="B83" s="8" t="s">
        <v>877</v>
      </c>
      <c r="C83" s="1" t="s">
        <v>1327</v>
      </c>
      <c r="D83" s="229"/>
      <c r="E83" s="1"/>
      <c r="F83" s="1"/>
      <c r="G83" s="2">
        <v>21</v>
      </c>
      <c r="H83" s="2"/>
      <c r="I83" s="2"/>
      <c r="J83" s="1">
        <v>10</v>
      </c>
      <c r="K83" s="1">
        <v>8</v>
      </c>
      <c r="L83" s="60" t="s">
        <v>1231</v>
      </c>
    </row>
    <row r="84" spans="1:12" x14ac:dyDescent="0.25">
      <c r="A84" s="11">
        <f t="shared" si="1"/>
        <v>79</v>
      </c>
      <c r="B84" s="8" t="s">
        <v>1014</v>
      </c>
      <c r="C84" s="1" t="s">
        <v>665</v>
      </c>
      <c r="D84" s="229">
        <v>1872</v>
      </c>
      <c r="E84" s="1"/>
      <c r="F84" s="1"/>
      <c r="G84" s="2">
        <v>17</v>
      </c>
      <c r="H84" s="2">
        <v>17</v>
      </c>
      <c r="I84" s="2"/>
      <c r="J84" s="1">
        <v>9</v>
      </c>
      <c r="K84" s="1">
        <v>13.5</v>
      </c>
      <c r="L84" s="60" t="s">
        <v>53</v>
      </c>
    </row>
    <row r="85" spans="1:12" x14ac:dyDescent="0.25">
      <c r="A85" s="11">
        <f t="shared" si="1"/>
        <v>80</v>
      </c>
      <c r="B85" s="8" t="s">
        <v>1024</v>
      </c>
      <c r="C85" s="1" t="s">
        <v>1328</v>
      </c>
      <c r="D85" s="229"/>
      <c r="E85" s="1"/>
      <c r="F85" s="1"/>
      <c r="G85" s="2">
        <v>67</v>
      </c>
      <c r="H85" s="2">
        <v>4</v>
      </c>
      <c r="I85" s="2"/>
      <c r="J85" s="1">
        <v>29.5</v>
      </c>
      <c r="K85" s="1">
        <v>19.5</v>
      </c>
      <c r="L85" s="60" t="s">
        <v>1175</v>
      </c>
    </row>
    <row r="86" spans="1:12" x14ac:dyDescent="0.25">
      <c r="A86" s="11">
        <f t="shared" si="1"/>
        <v>81</v>
      </c>
      <c r="B86" s="8" t="s">
        <v>377</v>
      </c>
      <c r="C86" s="1" t="s">
        <v>1329</v>
      </c>
      <c r="D86" s="229"/>
      <c r="E86" s="1"/>
      <c r="F86" s="1"/>
      <c r="G86" s="2">
        <v>21</v>
      </c>
      <c r="H86" s="2"/>
      <c r="I86" s="2"/>
      <c r="J86" s="1">
        <v>9</v>
      </c>
      <c r="K86" s="1">
        <v>14</v>
      </c>
      <c r="L86" s="60" t="s">
        <v>1142</v>
      </c>
    </row>
    <row r="87" spans="1:12" x14ac:dyDescent="0.25">
      <c r="A87" s="11">
        <f t="shared" si="1"/>
        <v>82</v>
      </c>
      <c r="B87" s="8" t="s">
        <v>377</v>
      </c>
      <c r="C87" s="1" t="s">
        <v>1330</v>
      </c>
      <c r="D87" s="229"/>
      <c r="E87" s="1"/>
      <c r="F87" s="1"/>
      <c r="G87" s="2"/>
      <c r="H87" s="2"/>
      <c r="I87" s="2"/>
      <c r="J87" s="1">
        <v>6.5</v>
      </c>
      <c r="K87" s="1">
        <v>10</v>
      </c>
      <c r="L87" s="60" t="s">
        <v>1142</v>
      </c>
    </row>
    <row r="88" spans="1:12" x14ac:dyDescent="0.25">
      <c r="A88" s="11">
        <f t="shared" si="1"/>
        <v>83</v>
      </c>
      <c r="B88" s="8" t="s">
        <v>377</v>
      </c>
      <c r="C88" s="1" t="s">
        <v>1331</v>
      </c>
      <c r="D88" s="229"/>
      <c r="E88" s="1"/>
      <c r="F88" s="1"/>
      <c r="G88" s="2"/>
      <c r="H88" s="2"/>
      <c r="I88" s="2"/>
      <c r="J88" s="1">
        <v>9</v>
      </c>
      <c r="K88" s="1">
        <v>15</v>
      </c>
      <c r="L88" s="60" t="s">
        <v>1142</v>
      </c>
    </row>
    <row r="89" spans="1:12" x14ac:dyDescent="0.25">
      <c r="A89" s="11">
        <f t="shared" si="1"/>
        <v>84</v>
      </c>
      <c r="B89" s="8" t="s">
        <v>179</v>
      </c>
      <c r="C89" s="1" t="s">
        <v>1332</v>
      </c>
      <c r="D89" s="229"/>
      <c r="E89" s="1"/>
      <c r="F89" s="1"/>
      <c r="G89" s="2">
        <v>5</v>
      </c>
      <c r="H89" s="2">
        <v>5</v>
      </c>
      <c r="I89" s="2"/>
      <c r="J89" s="1">
        <v>24</v>
      </c>
      <c r="K89" s="1">
        <v>14.5</v>
      </c>
      <c r="L89" s="60" t="s">
        <v>1177</v>
      </c>
    </row>
    <row r="90" spans="1:12" x14ac:dyDescent="0.25">
      <c r="A90" s="11">
        <f t="shared" si="1"/>
        <v>85</v>
      </c>
      <c r="B90" s="8" t="s">
        <v>179</v>
      </c>
      <c r="C90" s="1" t="s">
        <v>1333</v>
      </c>
      <c r="D90" s="229"/>
      <c r="E90" s="1"/>
      <c r="F90" s="1"/>
      <c r="G90" s="2">
        <v>10</v>
      </c>
      <c r="H90" s="2">
        <v>10</v>
      </c>
      <c r="I90" s="2"/>
      <c r="J90" s="1">
        <v>20</v>
      </c>
      <c r="K90" s="1">
        <v>30</v>
      </c>
      <c r="L90" s="60" t="s">
        <v>1177</v>
      </c>
    </row>
    <row r="91" spans="1:12" x14ac:dyDescent="0.25">
      <c r="A91" s="11">
        <f t="shared" si="1"/>
        <v>86</v>
      </c>
      <c r="B91" s="8" t="s">
        <v>179</v>
      </c>
      <c r="C91" s="1" t="s">
        <v>1334</v>
      </c>
      <c r="D91" s="229"/>
      <c r="E91" s="1"/>
      <c r="F91" s="1"/>
      <c r="G91" s="2">
        <v>2</v>
      </c>
      <c r="H91" s="2">
        <v>2</v>
      </c>
      <c r="I91" s="2"/>
      <c r="J91" s="1">
        <v>14</v>
      </c>
      <c r="K91" s="1">
        <v>7.5</v>
      </c>
      <c r="L91" s="60" t="s">
        <v>1177</v>
      </c>
    </row>
    <row r="92" spans="1:12" x14ac:dyDescent="0.25">
      <c r="A92" s="11">
        <f t="shared" si="1"/>
        <v>87</v>
      </c>
      <c r="B92" s="8" t="s">
        <v>179</v>
      </c>
      <c r="C92" s="1" t="s">
        <v>185</v>
      </c>
      <c r="D92" s="229"/>
      <c r="E92" s="1"/>
      <c r="F92" s="1"/>
      <c r="G92" s="2">
        <v>8</v>
      </c>
      <c r="H92" s="2">
        <v>18</v>
      </c>
      <c r="I92" s="2">
        <v>6</v>
      </c>
      <c r="J92" s="1">
        <v>19.5</v>
      </c>
      <c r="K92" s="1">
        <v>30</v>
      </c>
      <c r="L92" s="60" t="s">
        <v>64</v>
      </c>
    </row>
    <row r="93" spans="1:12" x14ac:dyDescent="0.25">
      <c r="A93" s="11">
        <f t="shared" si="1"/>
        <v>88</v>
      </c>
      <c r="B93" s="8" t="s">
        <v>179</v>
      </c>
      <c r="C93" s="1" t="s">
        <v>1335</v>
      </c>
      <c r="D93" s="229">
        <v>1878</v>
      </c>
      <c r="E93" s="1"/>
      <c r="F93" s="1"/>
      <c r="G93" s="2">
        <v>1</v>
      </c>
      <c r="H93" s="2">
        <v>11</v>
      </c>
      <c r="I93" s="2">
        <v>6</v>
      </c>
      <c r="J93" s="1">
        <v>7</v>
      </c>
      <c r="K93" s="1">
        <v>13</v>
      </c>
      <c r="L93" s="60" t="s">
        <v>1177</v>
      </c>
    </row>
    <row r="94" spans="1:12" x14ac:dyDescent="0.25">
      <c r="A94" s="11">
        <f t="shared" si="1"/>
        <v>89</v>
      </c>
      <c r="B94" s="8" t="s">
        <v>179</v>
      </c>
      <c r="C94" s="1" t="s">
        <v>1336</v>
      </c>
      <c r="D94" s="229">
        <v>1878</v>
      </c>
      <c r="E94" s="1"/>
      <c r="F94" s="1"/>
      <c r="G94" s="2">
        <v>2</v>
      </c>
      <c r="H94" s="2">
        <v>2</v>
      </c>
      <c r="I94" s="2"/>
      <c r="J94" s="1">
        <v>12</v>
      </c>
      <c r="K94" s="1">
        <v>8</v>
      </c>
      <c r="L94" s="60" t="s">
        <v>64</v>
      </c>
    </row>
    <row r="95" spans="1:12" x14ac:dyDescent="0.25">
      <c r="A95" s="11">
        <f t="shared" si="1"/>
        <v>90</v>
      </c>
      <c r="B95" s="8" t="s">
        <v>179</v>
      </c>
      <c r="C95" s="1" t="s">
        <v>188</v>
      </c>
      <c r="D95" s="229"/>
      <c r="E95" s="1"/>
      <c r="F95" s="1"/>
      <c r="G95" s="2">
        <v>4</v>
      </c>
      <c r="H95" s="2">
        <v>14</v>
      </c>
      <c r="I95" s="2">
        <v>6</v>
      </c>
      <c r="J95" s="1">
        <v>8</v>
      </c>
      <c r="K95" s="1">
        <v>14</v>
      </c>
      <c r="L95" s="60" t="s">
        <v>1177</v>
      </c>
    </row>
    <row r="96" spans="1:12" x14ac:dyDescent="0.25">
      <c r="A96" s="11">
        <f t="shared" si="1"/>
        <v>91</v>
      </c>
      <c r="B96" s="8" t="s">
        <v>179</v>
      </c>
      <c r="C96" s="1" t="s">
        <v>189</v>
      </c>
      <c r="D96" s="229"/>
      <c r="E96" s="1"/>
      <c r="F96" s="1"/>
      <c r="G96" s="2">
        <v>4</v>
      </c>
      <c r="H96" s="2">
        <v>14</v>
      </c>
      <c r="I96" s="2">
        <v>6</v>
      </c>
      <c r="J96" s="1">
        <v>7</v>
      </c>
      <c r="K96" s="1">
        <v>10</v>
      </c>
      <c r="L96" s="60" t="s">
        <v>1177</v>
      </c>
    </row>
    <row r="97" spans="1:12" x14ac:dyDescent="0.25">
      <c r="A97" s="11">
        <f t="shared" si="1"/>
        <v>92</v>
      </c>
      <c r="B97" s="8" t="s">
        <v>179</v>
      </c>
      <c r="C97" s="1" t="s">
        <v>190</v>
      </c>
      <c r="D97" s="229">
        <v>1878</v>
      </c>
      <c r="E97" s="1"/>
      <c r="F97" s="1"/>
      <c r="G97" s="2">
        <v>5</v>
      </c>
      <c r="H97" s="2">
        <v>15</v>
      </c>
      <c r="I97" s="2">
        <v>6</v>
      </c>
      <c r="J97" s="1">
        <v>10</v>
      </c>
      <c r="K97" s="1">
        <v>8</v>
      </c>
      <c r="L97" s="60" t="s">
        <v>1221</v>
      </c>
    </row>
    <row r="98" spans="1:12" x14ac:dyDescent="0.25">
      <c r="A98" s="11">
        <f t="shared" si="1"/>
        <v>93</v>
      </c>
      <c r="B98" s="8" t="s">
        <v>179</v>
      </c>
      <c r="C98" s="1" t="s">
        <v>191</v>
      </c>
      <c r="D98" s="229">
        <v>1878</v>
      </c>
      <c r="E98" s="1"/>
      <c r="F98" s="1"/>
      <c r="G98" s="2">
        <v>6</v>
      </c>
      <c r="H98" s="2">
        <v>6</v>
      </c>
      <c r="I98" s="2"/>
      <c r="J98" s="1">
        <v>14</v>
      </c>
      <c r="K98" s="1">
        <v>9</v>
      </c>
      <c r="L98" s="60" t="s">
        <v>1221</v>
      </c>
    </row>
    <row r="99" spans="1:12" x14ac:dyDescent="0.25">
      <c r="A99" s="11">
        <f t="shared" si="1"/>
        <v>94</v>
      </c>
      <c r="B99" s="8" t="s">
        <v>967</v>
      </c>
      <c r="C99" s="1" t="s">
        <v>1337</v>
      </c>
      <c r="D99" s="229"/>
      <c r="E99" s="1"/>
      <c r="F99" s="1"/>
      <c r="G99" s="2">
        <v>43</v>
      </c>
      <c r="H99" s="2">
        <v>1</v>
      </c>
      <c r="I99" s="2"/>
      <c r="J99" s="1">
        <v>25</v>
      </c>
      <c r="K99" s="1">
        <v>38</v>
      </c>
      <c r="L99" s="60" t="s">
        <v>56</v>
      </c>
    </row>
    <row r="100" spans="1:12" x14ac:dyDescent="0.25">
      <c r="A100" s="11">
        <f t="shared" si="1"/>
        <v>95</v>
      </c>
      <c r="B100" s="8" t="s">
        <v>967</v>
      </c>
      <c r="C100" s="1" t="s">
        <v>969</v>
      </c>
      <c r="D100" s="229"/>
      <c r="E100" s="1"/>
      <c r="F100" s="1"/>
      <c r="G100" s="2">
        <v>147</v>
      </c>
      <c r="H100" s="2"/>
      <c r="I100" s="2"/>
      <c r="J100" s="1">
        <v>39</v>
      </c>
      <c r="K100" s="1">
        <v>23</v>
      </c>
      <c r="L100" s="60" t="s">
        <v>56</v>
      </c>
    </row>
    <row r="101" spans="1:12" x14ac:dyDescent="0.25">
      <c r="A101" s="11">
        <f t="shared" si="1"/>
        <v>96</v>
      </c>
      <c r="B101" s="8" t="s">
        <v>967</v>
      </c>
      <c r="C101" s="1" t="s">
        <v>970</v>
      </c>
      <c r="D101" s="229"/>
      <c r="E101" s="1"/>
      <c r="F101" s="1"/>
      <c r="G101" s="2">
        <v>378</v>
      </c>
      <c r="H101" s="2"/>
      <c r="I101" s="2"/>
      <c r="J101" s="1">
        <v>39</v>
      </c>
      <c r="K101" s="1">
        <v>23</v>
      </c>
      <c r="L101" s="60" t="s">
        <v>1215</v>
      </c>
    </row>
    <row r="102" spans="1:12" x14ac:dyDescent="0.25">
      <c r="A102" s="11">
        <f t="shared" si="1"/>
        <v>97</v>
      </c>
      <c r="B102" s="8" t="s">
        <v>967</v>
      </c>
      <c r="C102" s="1" t="s">
        <v>1338</v>
      </c>
      <c r="D102" s="229"/>
      <c r="E102" s="1"/>
      <c r="F102" s="1"/>
      <c r="G102" s="2">
        <v>215</v>
      </c>
      <c r="H102" s="2">
        <v>5</v>
      </c>
      <c r="I102" s="2"/>
      <c r="J102" s="1">
        <v>14.5</v>
      </c>
      <c r="K102" s="1">
        <v>44</v>
      </c>
      <c r="L102" s="60" t="s">
        <v>56</v>
      </c>
    </row>
    <row r="103" spans="1:12" x14ac:dyDescent="0.25">
      <c r="A103" s="11">
        <f t="shared" si="1"/>
        <v>98</v>
      </c>
      <c r="B103" s="8" t="s">
        <v>967</v>
      </c>
      <c r="C103" s="1" t="s">
        <v>1339</v>
      </c>
      <c r="D103" s="229"/>
      <c r="E103" s="1"/>
      <c r="F103" s="1"/>
      <c r="G103" s="2">
        <v>315</v>
      </c>
      <c r="H103" s="2"/>
      <c r="I103" s="2"/>
      <c r="J103" s="1">
        <v>8</v>
      </c>
      <c r="K103" s="1">
        <v>44</v>
      </c>
      <c r="L103" s="60" t="s">
        <v>1182</v>
      </c>
    </row>
    <row r="104" spans="1:12" x14ac:dyDescent="0.25">
      <c r="A104" s="11">
        <f t="shared" si="1"/>
        <v>99</v>
      </c>
      <c r="B104" s="8" t="s">
        <v>877</v>
      </c>
      <c r="C104" s="1" t="s">
        <v>1340</v>
      </c>
      <c r="D104" s="229"/>
      <c r="E104" s="1"/>
      <c r="F104" s="1"/>
      <c r="G104" s="2">
        <v>86</v>
      </c>
      <c r="H104" s="2">
        <v>2</v>
      </c>
      <c r="I104" s="2"/>
      <c r="J104" s="1">
        <v>15</v>
      </c>
      <c r="K104" s="1">
        <v>22</v>
      </c>
      <c r="L104" s="60" t="s">
        <v>51</v>
      </c>
    </row>
    <row r="105" spans="1:12" x14ac:dyDescent="0.25">
      <c r="A105" s="11">
        <f t="shared" si="1"/>
        <v>100</v>
      </c>
      <c r="B105" s="8" t="s">
        <v>877</v>
      </c>
      <c r="C105" s="1" t="s">
        <v>1341</v>
      </c>
      <c r="D105" s="229"/>
      <c r="E105" s="1"/>
      <c r="F105" s="1"/>
      <c r="G105" s="2">
        <v>97</v>
      </c>
      <c r="H105" s="2">
        <v>13</v>
      </c>
      <c r="I105" s="2"/>
      <c r="J105" s="1">
        <v>15.5</v>
      </c>
      <c r="K105" s="1">
        <v>21</v>
      </c>
      <c r="L105" s="60" t="s">
        <v>53</v>
      </c>
    </row>
    <row r="106" spans="1:12" x14ac:dyDescent="0.25">
      <c r="A106" s="11">
        <f t="shared" si="1"/>
        <v>101</v>
      </c>
      <c r="B106" s="8" t="s">
        <v>490</v>
      </c>
      <c r="C106" s="1" t="s">
        <v>1342</v>
      </c>
      <c r="D106" s="229">
        <v>1878</v>
      </c>
      <c r="E106" s="1"/>
      <c r="F106" s="1"/>
      <c r="G106" s="2">
        <v>24</v>
      </c>
      <c r="H106" s="2">
        <v>3</v>
      </c>
      <c r="I106" s="2"/>
      <c r="J106" s="1">
        <v>16.5</v>
      </c>
      <c r="K106" s="1">
        <v>22</v>
      </c>
      <c r="L106" s="60" t="s">
        <v>51</v>
      </c>
    </row>
    <row r="107" spans="1:12" x14ac:dyDescent="0.25">
      <c r="A107" s="11">
        <f t="shared" si="1"/>
        <v>102</v>
      </c>
      <c r="B107" s="8" t="s">
        <v>343</v>
      </c>
      <c r="C107" s="1" t="s">
        <v>1343</v>
      </c>
      <c r="D107" s="229">
        <v>1865</v>
      </c>
      <c r="E107" s="1"/>
      <c r="F107" s="1"/>
      <c r="G107" s="2">
        <v>162</v>
      </c>
      <c r="H107" s="2">
        <v>15</v>
      </c>
      <c r="I107" s="2"/>
      <c r="J107" s="1">
        <v>41.5</v>
      </c>
      <c r="K107" s="1">
        <v>59</v>
      </c>
      <c r="L107" s="60" t="s">
        <v>1242</v>
      </c>
    </row>
    <row r="108" spans="1:12" x14ac:dyDescent="0.25">
      <c r="A108" s="11">
        <f t="shared" si="1"/>
        <v>103</v>
      </c>
      <c r="B108" s="8" t="s">
        <v>351</v>
      </c>
      <c r="C108" s="1" t="s">
        <v>1344</v>
      </c>
      <c r="D108" s="229"/>
      <c r="E108" s="1"/>
      <c r="F108" s="1"/>
      <c r="G108" s="2">
        <v>44</v>
      </c>
      <c r="H108" s="2">
        <v>2</v>
      </c>
      <c r="I108" s="2"/>
      <c r="J108" s="1">
        <v>11</v>
      </c>
      <c r="K108" s="1">
        <v>16</v>
      </c>
      <c r="L108" s="60" t="s">
        <v>56</v>
      </c>
    </row>
    <row r="109" spans="1:12" x14ac:dyDescent="0.25">
      <c r="A109" s="11">
        <f t="shared" si="1"/>
        <v>104</v>
      </c>
      <c r="B109" s="8" t="s">
        <v>887</v>
      </c>
      <c r="C109" s="1" t="s">
        <v>1132</v>
      </c>
      <c r="D109" s="229">
        <v>1874</v>
      </c>
      <c r="E109" s="1"/>
      <c r="F109" s="1"/>
      <c r="G109" s="2">
        <v>78</v>
      </c>
      <c r="H109" s="2">
        <v>15</v>
      </c>
      <c r="I109" s="2"/>
      <c r="J109" s="1">
        <v>18</v>
      </c>
      <c r="K109" s="1">
        <v>25</v>
      </c>
      <c r="L109" s="60" t="s">
        <v>53</v>
      </c>
    </row>
    <row r="110" spans="1:12" x14ac:dyDescent="0.25">
      <c r="A110" s="11">
        <f t="shared" si="1"/>
        <v>105</v>
      </c>
      <c r="B110" s="8" t="s">
        <v>761</v>
      </c>
      <c r="C110" s="6" t="s">
        <v>1345</v>
      </c>
      <c r="D110" s="299"/>
      <c r="E110" s="6"/>
      <c r="F110" s="6"/>
      <c r="G110" s="2">
        <v>36</v>
      </c>
      <c r="H110" s="2">
        <v>15</v>
      </c>
      <c r="I110" s="2"/>
      <c r="J110" s="1">
        <v>29</v>
      </c>
      <c r="K110" s="1">
        <v>44</v>
      </c>
      <c r="L110" s="60" t="s">
        <v>56</v>
      </c>
    </row>
    <row r="111" spans="1:12" x14ac:dyDescent="0.25">
      <c r="A111" s="11">
        <f t="shared" si="1"/>
        <v>106</v>
      </c>
      <c r="B111" s="8" t="s">
        <v>786</v>
      </c>
      <c r="C111" s="1" t="s">
        <v>1346</v>
      </c>
      <c r="D111" s="229"/>
      <c r="E111" s="1"/>
      <c r="F111" s="1"/>
      <c r="G111" s="2">
        <v>15</v>
      </c>
      <c r="H111" s="2">
        <v>15</v>
      </c>
      <c r="I111" s="2"/>
      <c r="J111" s="1">
        <v>16</v>
      </c>
      <c r="K111" s="1">
        <v>25</v>
      </c>
      <c r="L111" s="60" t="s">
        <v>1143</v>
      </c>
    </row>
    <row r="112" spans="1:12" x14ac:dyDescent="0.25">
      <c r="A112" s="11">
        <f t="shared" si="1"/>
        <v>107</v>
      </c>
      <c r="B112" s="8" t="s">
        <v>786</v>
      </c>
      <c r="C112" s="1" t="s">
        <v>1347</v>
      </c>
      <c r="D112" s="229">
        <v>1872</v>
      </c>
      <c r="E112" s="1"/>
      <c r="F112" s="1"/>
      <c r="G112" s="2">
        <v>27</v>
      </c>
      <c r="H112" s="2">
        <v>6</v>
      </c>
      <c r="I112" s="2"/>
      <c r="J112" s="1">
        <v>20</v>
      </c>
      <c r="K112" s="1">
        <v>32</v>
      </c>
      <c r="L112" s="60" t="s">
        <v>51</v>
      </c>
    </row>
    <row r="113" spans="1:12" x14ac:dyDescent="0.25">
      <c r="A113" s="11">
        <f t="shared" si="1"/>
        <v>108</v>
      </c>
      <c r="B113" s="8" t="s">
        <v>897</v>
      </c>
      <c r="C113" s="1" t="s">
        <v>1348</v>
      </c>
      <c r="D113" s="229">
        <v>1876</v>
      </c>
      <c r="E113" s="1"/>
      <c r="F113" s="1"/>
      <c r="G113" s="2">
        <v>31</v>
      </c>
      <c r="H113" s="2">
        <v>10</v>
      </c>
      <c r="I113" s="2"/>
      <c r="J113" s="1">
        <v>36</v>
      </c>
      <c r="K113" s="1">
        <v>29</v>
      </c>
      <c r="L113" s="60" t="s">
        <v>53</v>
      </c>
    </row>
    <row r="114" spans="1:12" x14ac:dyDescent="0.25">
      <c r="A114" s="11">
        <f t="shared" si="1"/>
        <v>109</v>
      </c>
      <c r="B114" s="8" t="s">
        <v>875</v>
      </c>
      <c r="C114" s="1" t="s">
        <v>1349</v>
      </c>
      <c r="D114" s="229"/>
      <c r="E114" s="1"/>
      <c r="F114" s="1"/>
      <c r="G114" s="2">
        <v>35</v>
      </c>
      <c r="H114" s="2">
        <v>14</v>
      </c>
      <c r="I114" s="2"/>
      <c r="J114" s="1">
        <v>13</v>
      </c>
      <c r="K114" s="1">
        <v>21</v>
      </c>
      <c r="L114" s="60" t="s">
        <v>62</v>
      </c>
    </row>
    <row r="115" spans="1:12" x14ac:dyDescent="0.25">
      <c r="A115" s="11">
        <f t="shared" si="1"/>
        <v>110</v>
      </c>
      <c r="B115" s="8" t="s">
        <v>407</v>
      </c>
      <c r="C115" s="1" t="s">
        <v>1350</v>
      </c>
      <c r="D115" s="229">
        <v>1874</v>
      </c>
      <c r="E115" s="1"/>
      <c r="F115" s="1"/>
      <c r="G115" s="2">
        <v>162</v>
      </c>
      <c r="H115" s="2">
        <v>15</v>
      </c>
      <c r="I115" s="2"/>
      <c r="J115" s="1">
        <v>20</v>
      </c>
      <c r="K115" s="1">
        <v>35.5</v>
      </c>
      <c r="L115" s="60" t="s">
        <v>1161</v>
      </c>
    </row>
    <row r="116" spans="1:12" x14ac:dyDescent="0.25">
      <c r="A116" s="11">
        <f t="shared" si="1"/>
        <v>111</v>
      </c>
      <c r="B116" s="8" t="s">
        <v>407</v>
      </c>
      <c r="C116" s="1" t="s">
        <v>1351</v>
      </c>
      <c r="D116" s="229">
        <v>1872</v>
      </c>
      <c r="E116" s="1"/>
      <c r="F116" s="1"/>
      <c r="G116" s="2">
        <v>267</v>
      </c>
      <c r="H116" s="2">
        <v>15</v>
      </c>
      <c r="I116" s="2"/>
      <c r="J116" s="1">
        <v>20</v>
      </c>
      <c r="K116" s="1">
        <v>40.5</v>
      </c>
      <c r="L116" s="60" t="s">
        <v>56</v>
      </c>
    </row>
    <row r="117" spans="1:12" x14ac:dyDescent="0.25">
      <c r="A117" s="11">
        <f t="shared" si="1"/>
        <v>112</v>
      </c>
      <c r="B117" s="8" t="s">
        <v>407</v>
      </c>
      <c r="C117" s="1" t="s">
        <v>1352</v>
      </c>
      <c r="D117" s="229"/>
      <c r="E117" s="1"/>
      <c r="F117" s="1"/>
      <c r="G117" s="2">
        <v>54</v>
      </c>
      <c r="H117" s="2">
        <v>12</v>
      </c>
      <c r="I117" s="2"/>
      <c r="J117" s="1">
        <v>10.5</v>
      </c>
      <c r="K117" s="1">
        <v>20</v>
      </c>
      <c r="L117" s="60" t="s">
        <v>51</v>
      </c>
    </row>
    <row r="118" spans="1:12" x14ac:dyDescent="0.25">
      <c r="A118" s="11">
        <f t="shared" si="1"/>
        <v>113</v>
      </c>
      <c r="B118" s="8" t="s">
        <v>738</v>
      </c>
      <c r="C118" s="1" t="s">
        <v>1353</v>
      </c>
      <c r="D118" s="229">
        <v>1880</v>
      </c>
      <c r="E118" s="1"/>
      <c r="F118" s="1"/>
      <c r="G118" s="2">
        <v>78</v>
      </c>
      <c r="H118" s="2">
        <v>10</v>
      </c>
      <c r="I118" s="2"/>
      <c r="J118" s="1">
        <v>39</v>
      </c>
      <c r="K118" s="1">
        <v>82</v>
      </c>
      <c r="L118" s="60" t="s">
        <v>53</v>
      </c>
    </row>
    <row r="119" spans="1:12" x14ac:dyDescent="0.25">
      <c r="A119" s="11">
        <f t="shared" si="1"/>
        <v>114</v>
      </c>
      <c r="B119" s="8" t="s">
        <v>800</v>
      </c>
      <c r="C119" s="6" t="s">
        <v>1354</v>
      </c>
      <c r="D119" s="299"/>
      <c r="E119" s="6">
        <v>1880</v>
      </c>
      <c r="F119" s="221" t="s">
        <v>1091</v>
      </c>
      <c r="G119" s="2">
        <v>750</v>
      </c>
      <c r="H119" s="2"/>
      <c r="I119" s="2"/>
      <c r="J119" s="1">
        <v>105</v>
      </c>
      <c r="K119" s="1">
        <v>73</v>
      </c>
      <c r="L119" s="60" t="s">
        <v>1197</v>
      </c>
    </row>
    <row r="120" spans="1:12" x14ac:dyDescent="0.25">
      <c r="A120" s="11">
        <f t="shared" si="1"/>
        <v>115</v>
      </c>
      <c r="B120" s="8" t="s">
        <v>800</v>
      </c>
      <c r="C120" s="1" t="s">
        <v>1355</v>
      </c>
      <c r="D120" s="229"/>
      <c r="E120" s="1"/>
      <c r="F120" s="222"/>
      <c r="G120" s="2">
        <v>60</v>
      </c>
      <c r="H120" s="2">
        <v>18</v>
      </c>
      <c r="I120" s="2"/>
      <c r="J120" s="1">
        <v>35.5</v>
      </c>
      <c r="K120" s="1">
        <v>60</v>
      </c>
      <c r="L120" s="60" t="s">
        <v>1167</v>
      </c>
    </row>
    <row r="121" spans="1:12" x14ac:dyDescent="0.25">
      <c r="A121" s="11">
        <f t="shared" si="1"/>
        <v>116</v>
      </c>
      <c r="B121" s="8" t="s">
        <v>800</v>
      </c>
      <c r="C121" s="1" t="s">
        <v>1356</v>
      </c>
      <c r="D121" s="229"/>
      <c r="E121" s="1"/>
      <c r="F121" s="222"/>
      <c r="G121" s="2">
        <v>55</v>
      </c>
      <c r="H121" s="2">
        <v>13</v>
      </c>
      <c r="I121" s="2"/>
      <c r="J121" s="1">
        <v>59</v>
      </c>
      <c r="K121" s="1">
        <v>36</v>
      </c>
      <c r="L121" s="60" t="s">
        <v>1197</v>
      </c>
    </row>
    <row r="122" spans="1:12" x14ac:dyDescent="0.25">
      <c r="A122" s="11">
        <f t="shared" si="1"/>
        <v>117</v>
      </c>
      <c r="B122" s="8" t="s">
        <v>800</v>
      </c>
      <c r="C122" s="1" t="s">
        <v>1357</v>
      </c>
      <c r="D122" s="229"/>
      <c r="E122" s="1">
        <v>1878</v>
      </c>
      <c r="F122" s="222" t="s">
        <v>1358</v>
      </c>
      <c r="G122" s="2">
        <v>183</v>
      </c>
      <c r="H122" s="2">
        <v>15</v>
      </c>
      <c r="I122" s="2"/>
      <c r="J122" s="1">
        <v>35</v>
      </c>
      <c r="K122" s="1">
        <v>59</v>
      </c>
      <c r="L122" s="60" t="s">
        <v>56</v>
      </c>
    </row>
    <row r="123" spans="1:12" x14ac:dyDescent="0.25">
      <c r="A123" s="11">
        <f t="shared" si="1"/>
        <v>118</v>
      </c>
      <c r="B123" s="8" t="s">
        <v>800</v>
      </c>
      <c r="C123" s="1" t="s">
        <v>1359</v>
      </c>
      <c r="D123" s="229"/>
      <c r="E123" s="1"/>
      <c r="F123" s="1"/>
      <c r="G123" s="2">
        <v>210</v>
      </c>
      <c r="H123" s="2"/>
      <c r="I123" s="2"/>
      <c r="J123" s="1">
        <v>35</v>
      </c>
      <c r="K123" s="1">
        <v>59</v>
      </c>
      <c r="L123" s="60" t="s">
        <v>56</v>
      </c>
    </row>
    <row r="124" spans="1:12" x14ac:dyDescent="0.25">
      <c r="A124" s="11">
        <f t="shared" si="1"/>
        <v>119</v>
      </c>
      <c r="B124" s="8" t="s">
        <v>800</v>
      </c>
      <c r="C124" s="1" t="s">
        <v>1360</v>
      </c>
      <c r="D124" s="229"/>
      <c r="E124" s="1">
        <v>1874</v>
      </c>
      <c r="F124" s="1" t="s">
        <v>1091</v>
      </c>
      <c r="G124" s="2">
        <v>273</v>
      </c>
      <c r="H124" s="2"/>
      <c r="I124" s="2"/>
      <c r="J124" s="1">
        <v>36</v>
      </c>
      <c r="K124" s="1">
        <v>60</v>
      </c>
      <c r="L124" s="60" t="s">
        <v>56</v>
      </c>
    </row>
    <row r="125" spans="1:12" x14ac:dyDescent="0.25">
      <c r="A125" s="11">
        <f t="shared" si="1"/>
        <v>120</v>
      </c>
      <c r="B125" s="8" t="s">
        <v>800</v>
      </c>
      <c r="C125" s="1" t="s">
        <v>1361</v>
      </c>
      <c r="D125" s="229"/>
      <c r="E125" s="1"/>
      <c r="F125" s="1"/>
      <c r="G125" s="2">
        <v>120</v>
      </c>
      <c r="H125" s="2">
        <v>15</v>
      </c>
      <c r="I125" s="2"/>
      <c r="J125" s="1">
        <v>25</v>
      </c>
      <c r="K125" s="1">
        <v>42</v>
      </c>
      <c r="L125" s="60" t="s">
        <v>56</v>
      </c>
    </row>
    <row r="126" spans="1:12" x14ac:dyDescent="0.25">
      <c r="A126" s="11">
        <f t="shared" si="1"/>
        <v>121</v>
      </c>
      <c r="B126" s="8" t="s">
        <v>800</v>
      </c>
      <c r="C126" s="1" t="s">
        <v>1362</v>
      </c>
      <c r="D126" s="229"/>
      <c r="E126" s="1"/>
      <c r="F126" s="1"/>
      <c r="G126" s="2">
        <v>54</v>
      </c>
      <c r="H126" s="2">
        <v>12</v>
      </c>
      <c r="I126" s="2"/>
      <c r="J126" s="1">
        <v>24</v>
      </c>
      <c r="K126" s="1">
        <v>42.5</v>
      </c>
      <c r="L126" s="60" t="s">
        <v>66</v>
      </c>
    </row>
    <row r="127" spans="1:12" x14ac:dyDescent="0.25">
      <c r="A127" s="11">
        <f t="shared" si="1"/>
        <v>122</v>
      </c>
      <c r="B127" s="8" t="s">
        <v>800</v>
      </c>
      <c r="C127" s="1" t="s">
        <v>1363</v>
      </c>
      <c r="D127" s="229"/>
      <c r="E127" s="1"/>
      <c r="F127" s="1"/>
      <c r="G127" s="2">
        <v>30</v>
      </c>
      <c r="H127" s="2">
        <v>9</v>
      </c>
      <c r="I127" s="2"/>
      <c r="J127" s="1">
        <v>19.5</v>
      </c>
      <c r="K127" s="1">
        <v>29</v>
      </c>
      <c r="L127" s="60" t="s">
        <v>53</v>
      </c>
    </row>
    <row r="128" spans="1:12" x14ac:dyDescent="0.25">
      <c r="A128" s="11">
        <f t="shared" si="1"/>
        <v>123</v>
      </c>
      <c r="B128" s="8" t="s">
        <v>800</v>
      </c>
      <c r="C128" s="1" t="s">
        <v>1364</v>
      </c>
      <c r="D128" s="229"/>
      <c r="E128" s="1"/>
      <c r="F128" s="1"/>
      <c r="G128" s="2">
        <v>33</v>
      </c>
      <c r="H128" s="2">
        <v>12</v>
      </c>
      <c r="I128" s="2"/>
      <c r="J128" s="1">
        <v>29</v>
      </c>
      <c r="K128" s="1">
        <v>20</v>
      </c>
      <c r="L128" s="60" t="s">
        <v>54</v>
      </c>
    </row>
    <row r="129" spans="1:12" x14ac:dyDescent="0.25">
      <c r="A129" s="11">
        <f t="shared" si="1"/>
        <v>124</v>
      </c>
      <c r="B129" s="8" t="s">
        <v>800</v>
      </c>
      <c r="C129" s="1" t="s">
        <v>1365</v>
      </c>
      <c r="D129" s="229"/>
      <c r="E129" s="1"/>
      <c r="F129" s="1"/>
      <c r="G129" s="2">
        <v>44</v>
      </c>
      <c r="H129" s="2">
        <v>2</v>
      </c>
      <c r="I129" s="2"/>
      <c r="J129" s="1">
        <v>15</v>
      </c>
      <c r="K129" s="1">
        <v>18</v>
      </c>
      <c r="L129" s="60" t="s">
        <v>51</v>
      </c>
    </row>
    <row r="130" spans="1:12" x14ac:dyDescent="0.25">
      <c r="A130" s="11">
        <f t="shared" si="1"/>
        <v>125</v>
      </c>
      <c r="B130" s="8" t="s">
        <v>800</v>
      </c>
      <c r="C130" s="1" t="s">
        <v>1366</v>
      </c>
      <c r="D130" s="229"/>
      <c r="E130" s="1"/>
      <c r="F130" s="1"/>
      <c r="G130" s="2">
        <v>36</v>
      </c>
      <c r="H130" s="2">
        <v>15</v>
      </c>
      <c r="I130" s="2"/>
      <c r="J130" s="1">
        <v>15</v>
      </c>
      <c r="K130" s="1">
        <v>18</v>
      </c>
      <c r="L130" s="60" t="s">
        <v>1177</v>
      </c>
    </row>
    <row r="131" spans="1:12" x14ac:dyDescent="0.25">
      <c r="A131" s="11">
        <f t="shared" si="1"/>
        <v>126</v>
      </c>
      <c r="B131" s="8" t="s">
        <v>881</v>
      </c>
      <c r="C131" s="1" t="s">
        <v>1367</v>
      </c>
      <c r="D131" s="229"/>
      <c r="E131" s="1">
        <v>1874</v>
      </c>
      <c r="F131" s="1" t="s">
        <v>1091</v>
      </c>
      <c r="G131" s="2">
        <v>336</v>
      </c>
      <c r="H131" s="2"/>
      <c r="I131" s="2"/>
      <c r="J131" s="1">
        <v>38</v>
      </c>
      <c r="K131" s="1">
        <v>57</v>
      </c>
      <c r="L131" s="60" t="s">
        <v>1147</v>
      </c>
    </row>
    <row r="132" spans="1:12" x14ac:dyDescent="0.25">
      <c r="A132" s="11">
        <f t="shared" si="1"/>
        <v>127</v>
      </c>
      <c r="B132" s="8" t="s">
        <v>591</v>
      </c>
      <c r="C132" s="1" t="s">
        <v>1368</v>
      </c>
      <c r="D132" s="229"/>
      <c r="E132" s="1">
        <v>1877</v>
      </c>
      <c r="F132" s="1" t="s">
        <v>1091</v>
      </c>
      <c r="G132" s="2">
        <v>504</v>
      </c>
      <c r="H132" s="2"/>
      <c r="I132" s="2"/>
      <c r="J132" s="1">
        <v>30</v>
      </c>
      <c r="K132" s="1">
        <v>52</v>
      </c>
      <c r="L132" s="60" t="s">
        <v>53</v>
      </c>
    </row>
    <row r="133" spans="1:12" x14ac:dyDescent="0.25">
      <c r="A133" s="11">
        <f t="shared" si="1"/>
        <v>128</v>
      </c>
      <c r="B133" s="8" t="s">
        <v>748</v>
      </c>
      <c r="C133" s="1" t="s">
        <v>749</v>
      </c>
      <c r="D133" s="229">
        <v>1870</v>
      </c>
      <c r="E133" s="1">
        <v>1871</v>
      </c>
      <c r="F133" s="1" t="s">
        <v>1091</v>
      </c>
      <c r="G133" s="2">
        <v>1480</v>
      </c>
      <c r="H133" s="2">
        <v>10</v>
      </c>
      <c r="I133" s="2"/>
      <c r="J133" s="1">
        <v>39</v>
      </c>
      <c r="K133" s="1">
        <v>23</v>
      </c>
      <c r="L133" s="60" t="s">
        <v>1161</v>
      </c>
    </row>
    <row r="134" spans="1:12" x14ac:dyDescent="0.25">
      <c r="A134" s="11">
        <f t="shared" si="1"/>
        <v>129</v>
      </c>
      <c r="B134" s="8" t="s">
        <v>994</v>
      </c>
      <c r="C134" s="1" t="s">
        <v>1369</v>
      </c>
      <c r="D134" s="229"/>
      <c r="E134" s="1">
        <v>1875</v>
      </c>
      <c r="F134" s="1" t="s">
        <v>1091</v>
      </c>
      <c r="G134" s="2">
        <v>997</v>
      </c>
      <c r="H134" s="2">
        <v>10</v>
      </c>
      <c r="I134" s="2"/>
      <c r="J134" s="1">
        <v>30.5</v>
      </c>
      <c r="K134" s="1">
        <v>44</v>
      </c>
      <c r="L134" s="60" t="s">
        <v>56</v>
      </c>
    </row>
    <row r="135" spans="1:12" x14ac:dyDescent="0.25">
      <c r="A135" s="11">
        <f t="shared" si="1"/>
        <v>130</v>
      </c>
      <c r="B135" s="8" t="s">
        <v>559</v>
      </c>
      <c r="C135" s="1" t="s">
        <v>1370</v>
      </c>
      <c r="D135" s="229"/>
      <c r="E135" s="1">
        <v>1873</v>
      </c>
      <c r="F135" s="1" t="s">
        <v>1091</v>
      </c>
      <c r="G135" s="2">
        <v>556</v>
      </c>
      <c r="H135" s="2">
        <v>10</v>
      </c>
      <c r="I135" s="2"/>
      <c r="J135" s="1">
        <v>28</v>
      </c>
      <c r="K135" s="1">
        <v>41.5</v>
      </c>
      <c r="L135" s="60" t="s">
        <v>1141</v>
      </c>
    </row>
    <row r="136" spans="1:12" x14ac:dyDescent="0.25">
      <c r="A136" s="11">
        <f t="shared" si="1"/>
        <v>131</v>
      </c>
      <c r="B136" s="8" t="s">
        <v>559</v>
      </c>
      <c r="C136" s="1" t="s">
        <v>1371</v>
      </c>
      <c r="D136" s="229">
        <v>1876</v>
      </c>
      <c r="E136" s="1">
        <v>1876</v>
      </c>
      <c r="F136" s="1" t="s">
        <v>1091</v>
      </c>
      <c r="G136" s="2">
        <v>304</v>
      </c>
      <c r="H136" s="2">
        <v>10</v>
      </c>
      <c r="I136" s="2"/>
      <c r="J136" s="1">
        <v>42</v>
      </c>
      <c r="K136" s="1">
        <v>60</v>
      </c>
      <c r="L136" s="60" t="s">
        <v>1214</v>
      </c>
    </row>
    <row r="137" spans="1:12" x14ac:dyDescent="0.25">
      <c r="A137" s="11">
        <f t="shared" ref="A137:A150" si="2">A136+1</f>
        <v>132</v>
      </c>
      <c r="B137" s="8" t="s">
        <v>559</v>
      </c>
      <c r="C137" s="1" t="s">
        <v>565</v>
      </c>
      <c r="D137" s="229"/>
      <c r="E137" s="1">
        <v>1874</v>
      </c>
      <c r="F137" s="1" t="s">
        <v>1091</v>
      </c>
      <c r="G137" s="2">
        <v>357</v>
      </c>
      <c r="H137" s="2"/>
      <c r="I137" s="2"/>
      <c r="J137" s="1">
        <v>44</v>
      </c>
      <c r="K137" s="1">
        <v>66</v>
      </c>
      <c r="L137" s="60" t="s">
        <v>53</v>
      </c>
    </row>
    <row r="138" spans="1:12" x14ac:dyDescent="0.25">
      <c r="A138" s="11">
        <f t="shared" si="2"/>
        <v>133</v>
      </c>
      <c r="B138" s="8" t="s">
        <v>559</v>
      </c>
      <c r="C138" s="1" t="s">
        <v>1372</v>
      </c>
      <c r="D138" s="229">
        <v>1873</v>
      </c>
      <c r="E138" s="1"/>
      <c r="F138" s="1"/>
      <c r="G138" s="2">
        <v>330</v>
      </c>
      <c r="H138" s="2">
        <v>15</v>
      </c>
      <c r="I138" s="2"/>
      <c r="J138" s="1">
        <v>30</v>
      </c>
      <c r="K138" s="1">
        <v>24</v>
      </c>
      <c r="L138" s="60" t="s">
        <v>53</v>
      </c>
    </row>
    <row r="139" spans="1:12" x14ac:dyDescent="0.25">
      <c r="A139" s="11">
        <f t="shared" si="2"/>
        <v>134</v>
      </c>
      <c r="B139" s="8" t="s">
        <v>559</v>
      </c>
      <c r="C139" s="1" t="s">
        <v>567</v>
      </c>
      <c r="D139" s="229">
        <v>1878</v>
      </c>
      <c r="E139" s="1"/>
      <c r="F139" s="1"/>
      <c r="G139" s="2">
        <v>388</v>
      </c>
      <c r="H139" s="2">
        <v>10</v>
      </c>
      <c r="I139" s="2"/>
      <c r="J139" s="1">
        <v>27</v>
      </c>
      <c r="K139" s="1">
        <v>37</v>
      </c>
      <c r="L139" s="60" t="s">
        <v>56</v>
      </c>
    </row>
    <row r="140" spans="1:12" x14ac:dyDescent="0.25">
      <c r="A140" s="11">
        <f t="shared" si="2"/>
        <v>135</v>
      </c>
      <c r="B140" s="8" t="s">
        <v>559</v>
      </c>
      <c r="C140" s="1" t="s">
        <v>1373</v>
      </c>
      <c r="D140" s="229"/>
      <c r="E140" s="1"/>
      <c r="F140" s="1"/>
      <c r="G140" s="2">
        <v>299</v>
      </c>
      <c r="H140" s="2">
        <v>5</v>
      </c>
      <c r="I140" s="2"/>
      <c r="J140" s="1">
        <v>18</v>
      </c>
      <c r="K140" s="1">
        <v>26</v>
      </c>
      <c r="L140" s="60" t="s">
        <v>56</v>
      </c>
    </row>
    <row r="141" spans="1:12" x14ac:dyDescent="0.25">
      <c r="A141" s="11">
        <f t="shared" si="2"/>
        <v>136</v>
      </c>
      <c r="B141" s="8" t="s">
        <v>559</v>
      </c>
      <c r="C141" s="1" t="s">
        <v>569</v>
      </c>
      <c r="D141" s="229">
        <v>1880</v>
      </c>
      <c r="E141" s="1"/>
      <c r="F141" s="1"/>
      <c r="G141" s="2">
        <v>65</v>
      </c>
      <c r="H141" s="2">
        <v>5</v>
      </c>
      <c r="I141" s="2"/>
      <c r="J141" s="1">
        <v>28</v>
      </c>
      <c r="K141" s="1">
        <v>38</v>
      </c>
      <c r="L141" s="60" t="s">
        <v>66</v>
      </c>
    </row>
    <row r="142" spans="1:12" x14ac:dyDescent="0.25">
      <c r="A142" s="11">
        <f t="shared" si="2"/>
        <v>137</v>
      </c>
      <c r="B142" s="8" t="s">
        <v>559</v>
      </c>
      <c r="C142" s="1" t="s">
        <v>1374</v>
      </c>
      <c r="D142" s="229">
        <v>1877</v>
      </c>
      <c r="E142" s="1"/>
      <c r="F142" s="1"/>
      <c r="G142" s="2">
        <v>267</v>
      </c>
      <c r="H142" s="2">
        <v>15</v>
      </c>
      <c r="I142" s="2"/>
      <c r="J142" s="1">
        <v>17</v>
      </c>
      <c r="K142" s="1">
        <v>24</v>
      </c>
      <c r="L142" s="60" t="s">
        <v>1176</v>
      </c>
    </row>
    <row r="143" spans="1:12" x14ac:dyDescent="0.25">
      <c r="A143" s="11">
        <f t="shared" si="2"/>
        <v>138</v>
      </c>
      <c r="B143" s="8" t="s">
        <v>559</v>
      </c>
      <c r="C143" s="6" t="s">
        <v>1375</v>
      </c>
      <c r="D143" s="299"/>
      <c r="E143" s="6"/>
      <c r="F143" s="6"/>
      <c r="G143" s="2">
        <v>210</v>
      </c>
      <c r="H143" s="2"/>
      <c r="I143" s="2"/>
      <c r="J143" s="1">
        <v>21</v>
      </c>
      <c r="K143" s="1">
        <v>30</v>
      </c>
      <c r="L143" s="60" t="s">
        <v>53</v>
      </c>
    </row>
    <row r="144" spans="1:12" x14ac:dyDescent="0.25">
      <c r="A144" s="11">
        <f t="shared" si="2"/>
        <v>139</v>
      </c>
      <c r="B144" s="8" t="s">
        <v>559</v>
      </c>
      <c r="C144" s="1" t="s">
        <v>1376</v>
      </c>
      <c r="D144" s="229">
        <v>1871</v>
      </c>
      <c r="E144" s="1"/>
      <c r="F144" s="1"/>
      <c r="G144" s="2">
        <v>89</v>
      </c>
      <c r="H144" s="2">
        <v>5</v>
      </c>
      <c r="I144" s="2"/>
      <c r="J144" s="1">
        <v>29</v>
      </c>
      <c r="K144" s="1">
        <v>23.5</v>
      </c>
      <c r="L144" s="60" t="s">
        <v>54</v>
      </c>
    </row>
    <row r="145" spans="1:12" x14ac:dyDescent="0.25">
      <c r="A145" s="11">
        <f t="shared" si="2"/>
        <v>140</v>
      </c>
      <c r="B145" s="8" t="s">
        <v>559</v>
      </c>
      <c r="C145" s="1" t="s">
        <v>1377</v>
      </c>
      <c r="D145" s="229">
        <v>1874</v>
      </c>
      <c r="E145" s="1"/>
      <c r="F145" s="1"/>
      <c r="G145" s="2">
        <v>420</v>
      </c>
      <c r="H145" s="2"/>
      <c r="I145" s="2"/>
      <c r="J145" s="1">
        <v>16</v>
      </c>
      <c r="K145" s="1">
        <v>24</v>
      </c>
      <c r="L145" s="60" t="s">
        <v>53</v>
      </c>
    </row>
    <row r="146" spans="1:12" x14ac:dyDescent="0.25">
      <c r="A146" s="11">
        <f t="shared" si="2"/>
        <v>141</v>
      </c>
      <c r="B146" s="8" t="s">
        <v>559</v>
      </c>
      <c r="C146" s="6" t="s">
        <v>576</v>
      </c>
      <c r="D146" s="299"/>
      <c r="E146" s="6"/>
      <c r="F146" s="6"/>
      <c r="G146" s="2">
        <v>58</v>
      </c>
      <c r="H146" s="2">
        <v>16</v>
      </c>
      <c r="I146" s="2"/>
      <c r="J146" s="1">
        <v>14</v>
      </c>
      <c r="K146" s="1">
        <v>10</v>
      </c>
      <c r="L146" s="60" t="s">
        <v>56</v>
      </c>
    </row>
    <row r="147" spans="1:12" x14ac:dyDescent="0.25">
      <c r="A147" s="11">
        <f t="shared" si="2"/>
        <v>142</v>
      </c>
      <c r="B147" s="8" t="s">
        <v>559</v>
      </c>
      <c r="C147" s="1" t="s">
        <v>1366</v>
      </c>
      <c r="D147" s="229"/>
      <c r="E147" s="1"/>
      <c r="F147" s="1"/>
      <c r="G147" s="2">
        <v>42</v>
      </c>
      <c r="H147" s="2"/>
      <c r="I147" s="2"/>
      <c r="J147" s="1">
        <v>14</v>
      </c>
      <c r="K147" s="1">
        <v>10</v>
      </c>
      <c r="L147" s="60" t="s">
        <v>56</v>
      </c>
    </row>
    <row r="148" spans="1:12" x14ac:dyDescent="0.25">
      <c r="A148" s="11">
        <f t="shared" si="2"/>
        <v>143</v>
      </c>
      <c r="B148" s="8" t="s">
        <v>559</v>
      </c>
      <c r="C148" s="1" t="s">
        <v>1378</v>
      </c>
      <c r="D148" s="229"/>
      <c r="E148" s="1"/>
      <c r="F148" s="1"/>
      <c r="G148" s="2">
        <v>21</v>
      </c>
      <c r="H148" s="2"/>
      <c r="I148" s="2"/>
      <c r="J148" s="1">
        <v>18</v>
      </c>
      <c r="K148" s="1">
        <v>14</v>
      </c>
      <c r="L148" s="60" t="s">
        <v>1221</v>
      </c>
    </row>
    <row r="149" spans="1:12" x14ac:dyDescent="0.25">
      <c r="A149" s="11">
        <f t="shared" si="2"/>
        <v>144</v>
      </c>
      <c r="B149" s="8" t="s">
        <v>559</v>
      </c>
      <c r="C149" s="1" t="s">
        <v>1379</v>
      </c>
      <c r="D149" s="229"/>
      <c r="E149" s="1"/>
      <c r="F149" s="1"/>
      <c r="G149" s="2">
        <v>5</v>
      </c>
      <c r="H149" s="2">
        <v>15</v>
      </c>
      <c r="I149" s="2">
        <v>6</v>
      </c>
      <c r="J149" s="1">
        <v>10</v>
      </c>
      <c r="K149" s="1">
        <v>18</v>
      </c>
      <c r="L149" s="60" t="s">
        <v>66</v>
      </c>
    </row>
    <row r="150" spans="1:12" ht="15.75" thickBot="1" x14ac:dyDescent="0.3">
      <c r="A150" s="11">
        <f t="shared" si="2"/>
        <v>145</v>
      </c>
      <c r="B150" s="8" t="s">
        <v>559</v>
      </c>
      <c r="C150" s="1" t="s">
        <v>1380</v>
      </c>
      <c r="D150" s="229"/>
      <c r="E150" s="1"/>
      <c r="F150" s="1"/>
      <c r="G150" s="2">
        <v>2</v>
      </c>
      <c r="H150" s="2">
        <v>12</v>
      </c>
      <c r="I150" s="2">
        <v>6</v>
      </c>
      <c r="J150" s="1">
        <v>5</v>
      </c>
      <c r="K150" s="1">
        <v>13</v>
      </c>
      <c r="L150" s="60" t="s">
        <v>1197</v>
      </c>
    </row>
    <row r="151" spans="1:12" ht="15.75" hidden="1" thickBot="1" x14ac:dyDescent="0.3">
      <c r="A151" s="11"/>
      <c r="B151" s="8"/>
      <c r="C151" s="1"/>
      <c r="D151" s="229"/>
      <c r="E151" s="1"/>
      <c r="F151" s="1"/>
      <c r="G151" s="2">
        <f t="shared" ref="G151:H151" si="3">SUM(G5:G150)</f>
        <v>13801</v>
      </c>
      <c r="H151" s="2">
        <f t="shared" si="3"/>
        <v>1214</v>
      </c>
      <c r="I151" s="2">
        <f>SUM(I5:I150)</f>
        <v>132</v>
      </c>
      <c r="J151" s="1"/>
      <c r="K151" s="1"/>
      <c r="L151" s="60"/>
    </row>
    <row r="152" spans="1:12" ht="15.75" hidden="1" thickBot="1" x14ac:dyDescent="0.3">
      <c r="A152" s="11"/>
      <c r="B152" s="8"/>
      <c r="C152" s="1"/>
      <c r="D152" s="229"/>
      <c r="E152" s="1"/>
      <c r="F152" s="1"/>
      <c r="G152" s="2"/>
      <c r="H152" s="18">
        <f>H151+I152</f>
        <v>1225</v>
      </c>
      <c r="I152" s="18">
        <f>I151/12</f>
        <v>11</v>
      </c>
      <c r="J152" s="1"/>
      <c r="K152" s="1"/>
      <c r="L152" s="60"/>
    </row>
    <row r="153" spans="1:12" ht="15.75" hidden="1" thickBot="1" x14ac:dyDescent="0.3">
      <c r="A153" s="11"/>
      <c r="B153" s="8"/>
      <c r="C153" s="1"/>
      <c r="D153" s="300"/>
      <c r="E153" s="30"/>
      <c r="F153" s="30"/>
      <c r="G153" s="21"/>
      <c r="H153" s="21">
        <f>H152/20</f>
        <v>61.25</v>
      </c>
      <c r="I153" s="2"/>
      <c r="J153" s="1"/>
      <c r="K153" s="1"/>
      <c r="L153" s="60"/>
    </row>
    <row r="154" spans="1:12" x14ac:dyDescent="0.25">
      <c r="A154" s="30"/>
      <c r="B154" s="30"/>
      <c r="C154" s="303"/>
      <c r="G154" s="304">
        <f>G151+61</f>
        <v>13862</v>
      </c>
      <c r="H154" s="305">
        <v>5</v>
      </c>
      <c r="I154" s="306">
        <v>0</v>
      </c>
      <c r="J154" s="30"/>
      <c r="K154" s="30"/>
    </row>
    <row r="155" spans="1:12" x14ac:dyDescent="0.25">
      <c r="A155" s="192" t="s">
        <v>1381</v>
      </c>
      <c r="B155" s="53"/>
      <c r="C155" s="53"/>
      <c r="D155" s="53"/>
      <c r="E155" s="53"/>
      <c r="F155" s="53"/>
      <c r="G155" s="53"/>
      <c r="H155" s="53"/>
      <c r="I155" s="53"/>
      <c r="J155" s="53"/>
      <c r="K155" s="53"/>
      <c r="L155" s="85"/>
    </row>
    <row r="156" spans="1:12" x14ac:dyDescent="0.25">
      <c r="A156" s="307" t="s">
        <v>1382</v>
      </c>
      <c r="B156" s="3"/>
      <c r="C156" s="3"/>
      <c r="D156" s="298"/>
      <c r="E156" s="3"/>
      <c r="F156" s="3"/>
      <c r="G156" s="4"/>
      <c r="H156" s="4"/>
      <c r="I156" s="4"/>
      <c r="J156" s="3"/>
      <c r="K156" s="3"/>
    </row>
    <row r="157" spans="1:12" x14ac:dyDescent="0.25">
      <c r="A157" s="12">
        <v>1</v>
      </c>
      <c r="B157" s="8" t="s">
        <v>1081</v>
      </c>
      <c r="C157" s="1" t="s">
        <v>1383</v>
      </c>
      <c r="D157" s="229"/>
      <c r="E157" s="1"/>
      <c r="F157" s="1"/>
      <c r="G157" s="2">
        <v>4</v>
      </c>
      <c r="H157" s="2">
        <v>14</v>
      </c>
      <c r="I157" s="2">
        <v>6</v>
      </c>
      <c r="J157" s="1"/>
      <c r="K157" s="1"/>
      <c r="L157" s="60" t="s">
        <v>1140</v>
      </c>
    </row>
    <row r="158" spans="1:12" x14ac:dyDescent="0.25">
      <c r="A158" s="12">
        <f>A157+1</f>
        <v>2</v>
      </c>
      <c r="B158" s="8" t="s">
        <v>108</v>
      </c>
      <c r="C158" s="1" t="s">
        <v>1384</v>
      </c>
      <c r="D158" s="229"/>
      <c r="E158" s="1"/>
      <c r="F158" s="1"/>
      <c r="G158" s="2">
        <v>31</v>
      </c>
      <c r="H158" s="2">
        <v>10</v>
      </c>
      <c r="I158" s="2"/>
      <c r="J158" s="1"/>
      <c r="K158" s="1"/>
      <c r="L158" s="60" t="s">
        <v>51</v>
      </c>
    </row>
    <row r="159" spans="1:12" x14ac:dyDescent="0.25">
      <c r="A159" s="12">
        <f t="shared" ref="A159:A222" si="4">A158+1</f>
        <v>3</v>
      </c>
      <c r="B159" s="8" t="s">
        <v>108</v>
      </c>
      <c r="C159" s="1" t="s">
        <v>1385</v>
      </c>
      <c r="D159" s="229"/>
      <c r="E159" s="1"/>
      <c r="F159" s="1"/>
      <c r="G159" s="2">
        <v>27</v>
      </c>
      <c r="H159" s="2">
        <v>6</v>
      </c>
      <c r="I159" s="2"/>
      <c r="J159" s="1"/>
      <c r="K159" s="1"/>
      <c r="L159" s="60" t="s">
        <v>51</v>
      </c>
    </row>
    <row r="160" spans="1:12" x14ac:dyDescent="0.25">
      <c r="A160" s="12">
        <f t="shared" si="4"/>
        <v>4</v>
      </c>
      <c r="B160" s="8" t="s">
        <v>196</v>
      </c>
      <c r="C160" s="1" t="s">
        <v>1386</v>
      </c>
      <c r="D160" s="229"/>
      <c r="E160" s="1"/>
      <c r="F160" s="1"/>
      <c r="G160" s="2">
        <v>6</v>
      </c>
      <c r="H160" s="2">
        <v>16</v>
      </c>
      <c r="I160" s="2">
        <v>6</v>
      </c>
      <c r="J160" s="1"/>
      <c r="K160" s="1"/>
      <c r="L160" s="60" t="s">
        <v>1156</v>
      </c>
    </row>
    <row r="161" spans="1:12" x14ac:dyDescent="0.25">
      <c r="A161" s="12">
        <f t="shared" si="4"/>
        <v>5</v>
      </c>
      <c r="B161" s="8" t="s">
        <v>196</v>
      </c>
      <c r="C161" s="1" t="s">
        <v>1387</v>
      </c>
      <c r="D161" s="229"/>
      <c r="E161" s="1"/>
      <c r="F161" s="1"/>
      <c r="G161" s="2">
        <v>7</v>
      </c>
      <c r="H161" s="2">
        <v>7</v>
      </c>
      <c r="I161" s="2"/>
      <c r="J161" s="1"/>
      <c r="K161" s="1"/>
      <c r="L161" s="60" t="s">
        <v>1140</v>
      </c>
    </row>
    <row r="162" spans="1:12" x14ac:dyDescent="0.25">
      <c r="A162" s="12">
        <f t="shared" si="4"/>
        <v>6</v>
      </c>
      <c r="B162" s="8" t="s">
        <v>196</v>
      </c>
      <c r="C162" s="1" t="s">
        <v>202</v>
      </c>
      <c r="D162" s="229"/>
      <c r="E162" s="1"/>
      <c r="F162" s="1"/>
      <c r="G162" s="2">
        <v>2</v>
      </c>
      <c r="H162" s="2">
        <v>12</v>
      </c>
      <c r="I162" s="2">
        <v>6</v>
      </c>
      <c r="J162" s="1"/>
      <c r="K162" s="1"/>
      <c r="L162" s="60" t="s">
        <v>1199</v>
      </c>
    </row>
    <row r="163" spans="1:12" x14ac:dyDescent="0.25">
      <c r="A163" s="12">
        <f t="shared" si="4"/>
        <v>7</v>
      </c>
      <c r="B163" s="8" t="s">
        <v>211</v>
      </c>
      <c r="C163" s="1" t="s">
        <v>1388</v>
      </c>
      <c r="D163" s="229"/>
      <c r="E163" s="1"/>
      <c r="F163" s="1"/>
      <c r="G163" s="2">
        <v>2</v>
      </c>
      <c r="H163" s="2">
        <v>15</v>
      </c>
      <c r="I163" s="2"/>
      <c r="J163" s="1"/>
      <c r="K163" s="1"/>
      <c r="L163" s="60" t="s">
        <v>1156</v>
      </c>
    </row>
    <row r="164" spans="1:12" x14ac:dyDescent="0.25">
      <c r="A164" s="12">
        <f t="shared" si="4"/>
        <v>8</v>
      </c>
      <c r="B164" s="8" t="s">
        <v>215</v>
      </c>
      <c r="C164" s="1" t="s">
        <v>1389</v>
      </c>
      <c r="D164" s="229"/>
      <c r="E164" s="1"/>
      <c r="F164" s="1"/>
      <c r="G164" s="2">
        <v>22</v>
      </c>
      <c r="H164" s="2">
        <v>1</v>
      </c>
      <c r="I164" s="2"/>
      <c r="J164" s="1"/>
      <c r="K164" s="1"/>
      <c r="L164" s="60" t="s">
        <v>59</v>
      </c>
    </row>
    <row r="165" spans="1:12" x14ac:dyDescent="0.25">
      <c r="A165" s="12">
        <f t="shared" si="4"/>
        <v>9</v>
      </c>
      <c r="B165" s="8" t="s">
        <v>223</v>
      </c>
      <c r="C165" s="1" t="s">
        <v>1390</v>
      </c>
      <c r="D165" s="229"/>
      <c r="E165" s="1"/>
      <c r="F165" s="1"/>
      <c r="G165" s="2">
        <v>5</v>
      </c>
      <c r="H165" s="2">
        <v>5</v>
      </c>
      <c r="I165" s="2"/>
      <c r="J165" s="1"/>
      <c r="K165" s="1"/>
      <c r="L165" s="60" t="s">
        <v>60</v>
      </c>
    </row>
    <row r="166" spans="1:12" x14ac:dyDescent="0.25">
      <c r="A166" s="12">
        <f t="shared" si="4"/>
        <v>10</v>
      </c>
      <c r="B166" s="8" t="s">
        <v>333</v>
      </c>
      <c r="C166" s="1" t="s">
        <v>1391</v>
      </c>
      <c r="D166" s="229"/>
      <c r="E166" s="1"/>
      <c r="F166" s="1"/>
      <c r="G166" s="2">
        <v>2</v>
      </c>
      <c r="H166" s="2">
        <v>12</v>
      </c>
      <c r="I166" s="2">
        <v>6</v>
      </c>
      <c r="J166" s="1"/>
      <c r="K166" s="1"/>
      <c r="L166" s="60" t="s">
        <v>60</v>
      </c>
    </row>
    <row r="167" spans="1:12" x14ac:dyDescent="0.25">
      <c r="A167" s="12">
        <f t="shared" si="4"/>
        <v>11</v>
      </c>
      <c r="B167" s="8" t="s">
        <v>377</v>
      </c>
      <c r="C167" s="1" t="s">
        <v>1392</v>
      </c>
      <c r="D167" s="229"/>
      <c r="E167" s="1"/>
      <c r="F167" s="1"/>
      <c r="G167" s="2">
        <v>15</v>
      </c>
      <c r="H167" s="2">
        <v>4</v>
      </c>
      <c r="I167" s="2">
        <v>6</v>
      </c>
      <c r="J167" s="1"/>
      <c r="K167" s="1"/>
      <c r="L167" s="60" t="s">
        <v>51</v>
      </c>
    </row>
    <row r="168" spans="1:12" x14ac:dyDescent="0.25">
      <c r="A168" s="12">
        <f t="shared" si="4"/>
        <v>12</v>
      </c>
      <c r="B168" s="8" t="s">
        <v>377</v>
      </c>
      <c r="C168" s="1" t="s">
        <v>1393</v>
      </c>
      <c r="D168" s="229"/>
      <c r="E168" s="1"/>
      <c r="F168" s="1"/>
      <c r="G168" s="2">
        <v>13</v>
      </c>
      <c r="H168" s="2">
        <v>2</v>
      </c>
      <c r="I168" s="2">
        <v>6</v>
      </c>
      <c r="J168" s="1"/>
      <c r="K168" s="1"/>
      <c r="L168" s="60" t="s">
        <v>51</v>
      </c>
    </row>
    <row r="169" spans="1:12" x14ac:dyDescent="0.25">
      <c r="A169" s="12">
        <f t="shared" si="4"/>
        <v>13</v>
      </c>
      <c r="B169" s="8" t="s">
        <v>377</v>
      </c>
      <c r="C169" s="1" t="s">
        <v>1394</v>
      </c>
      <c r="D169" s="229"/>
      <c r="E169" s="1"/>
      <c r="F169" s="1"/>
      <c r="G169" s="2">
        <v>3</v>
      </c>
      <c r="H169" s="2">
        <v>13</v>
      </c>
      <c r="I169" s="2">
        <v>6</v>
      </c>
      <c r="J169" s="1"/>
      <c r="K169" s="1"/>
      <c r="L169" s="60" t="s">
        <v>1165</v>
      </c>
    </row>
    <row r="170" spans="1:12" x14ac:dyDescent="0.25">
      <c r="A170" s="12">
        <f t="shared" si="4"/>
        <v>14</v>
      </c>
      <c r="B170" s="8" t="s">
        <v>419</v>
      </c>
      <c r="C170" s="1" t="s">
        <v>1395</v>
      </c>
      <c r="D170" s="229"/>
      <c r="E170" s="1"/>
      <c r="F170" s="1"/>
      <c r="G170" s="2">
        <v>7</v>
      </c>
      <c r="H170" s="2">
        <v>7</v>
      </c>
      <c r="I170" s="2"/>
      <c r="J170" s="1"/>
      <c r="K170" s="1"/>
      <c r="L170" s="60" t="s">
        <v>53</v>
      </c>
    </row>
    <row r="171" spans="1:12" x14ac:dyDescent="0.25">
      <c r="A171" s="12">
        <f t="shared" si="4"/>
        <v>15</v>
      </c>
      <c r="B171" s="8" t="s">
        <v>419</v>
      </c>
      <c r="C171" s="1" t="s">
        <v>1396</v>
      </c>
      <c r="D171" s="229"/>
      <c r="E171" s="1"/>
      <c r="F171" s="1"/>
      <c r="G171" s="2">
        <v>6</v>
      </c>
      <c r="H171" s="2">
        <v>6</v>
      </c>
      <c r="I171" s="2"/>
      <c r="J171" s="1"/>
      <c r="K171" s="1"/>
      <c r="L171" s="60" t="s">
        <v>1252</v>
      </c>
    </row>
    <row r="172" spans="1:12" x14ac:dyDescent="0.25">
      <c r="A172" s="12">
        <f t="shared" si="4"/>
        <v>16</v>
      </c>
      <c r="B172" s="8" t="s">
        <v>464</v>
      </c>
      <c r="C172" s="1" t="s">
        <v>1397</v>
      </c>
      <c r="D172" s="229"/>
      <c r="E172" s="1"/>
      <c r="F172" s="1"/>
      <c r="G172" s="2">
        <v>4</v>
      </c>
      <c r="H172" s="2">
        <v>14</v>
      </c>
      <c r="I172" s="2">
        <v>6</v>
      </c>
      <c r="J172" s="1"/>
      <c r="K172" s="1"/>
      <c r="L172" s="60" t="s">
        <v>55</v>
      </c>
    </row>
    <row r="173" spans="1:12" x14ac:dyDescent="0.25">
      <c r="A173" s="12">
        <f t="shared" si="4"/>
        <v>17</v>
      </c>
      <c r="B173" s="8" t="s">
        <v>522</v>
      </c>
      <c r="C173" s="1" t="s">
        <v>1398</v>
      </c>
      <c r="D173" s="229">
        <v>1880</v>
      </c>
      <c r="E173" s="1"/>
      <c r="F173" s="1"/>
      <c r="G173" s="2">
        <v>3</v>
      </c>
      <c r="H173" s="2">
        <v>3</v>
      </c>
      <c r="I173" s="2"/>
      <c r="J173" s="1"/>
      <c r="K173" s="1"/>
      <c r="L173" s="60" t="s">
        <v>1207</v>
      </c>
    </row>
    <row r="174" spans="1:12" x14ac:dyDescent="0.25">
      <c r="A174" s="12">
        <f t="shared" si="4"/>
        <v>18</v>
      </c>
      <c r="B174" s="8" t="s">
        <v>525</v>
      </c>
      <c r="C174" s="1" t="s">
        <v>531</v>
      </c>
      <c r="D174" s="229"/>
      <c r="E174" s="1"/>
      <c r="F174" s="1"/>
      <c r="G174" s="2">
        <v>2</v>
      </c>
      <c r="H174" s="2">
        <v>5</v>
      </c>
      <c r="I174" s="2"/>
      <c r="J174" s="1"/>
      <c r="K174" s="1"/>
      <c r="L174" s="60" t="s">
        <v>1241</v>
      </c>
    </row>
    <row r="175" spans="1:12" x14ac:dyDescent="0.25">
      <c r="A175" s="12">
        <f t="shared" si="4"/>
        <v>19</v>
      </c>
      <c r="B175" s="8" t="s">
        <v>525</v>
      </c>
      <c r="C175" s="1" t="s">
        <v>531</v>
      </c>
      <c r="D175" s="229">
        <v>1880</v>
      </c>
      <c r="E175" s="1"/>
      <c r="F175" s="1"/>
      <c r="G175" s="2">
        <v>11</v>
      </c>
      <c r="H175" s="2"/>
      <c r="I175" s="2">
        <v>6</v>
      </c>
      <c r="J175" s="1"/>
      <c r="K175" s="1"/>
      <c r="L175" s="60" t="s">
        <v>1227</v>
      </c>
    </row>
    <row r="176" spans="1:12" x14ac:dyDescent="0.25">
      <c r="A176" s="12">
        <f t="shared" si="4"/>
        <v>20</v>
      </c>
      <c r="B176" s="8" t="s">
        <v>637</v>
      </c>
      <c r="C176" s="1" t="s">
        <v>1399</v>
      </c>
      <c r="D176" s="229"/>
      <c r="E176" s="1"/>
      <c r="F176" s="1"/>
      <c r="G176" s="2">
        <v>3</v>
      </c>
      <c r="H176" s="2">
        <v>3</v>
      </c>
      <c r="I176" s="2"/>
      <c r="J176" s="1"/>
      <c r="K176" s="1"/>
      <c r="L176" s="60" t="s">
        <v>53</v>
      </c>
    </row>
    <row r="177" spans="1:12" x14ac:dyDescent="0.25">
      <c r="A177" s="12">
        <f t="shared" si="4"/>
        <v>21</v>
      </c>
      <c r="B177" s="8" t="s">
        <v>637</v>
      </c>
      <c r="C177" s="1" t="s">
        <v>1400</v>
      </c>
      <c r="D177" s="229"/>
      <c r="E177" s="1"/>
      <c r="F177" s="1"/>
      <c r="G177" s="2">
        <v>2</v>
      </c>
      <c r="H177" s="2">
        <v>5</v>
      </c>
      <c r="I177" s="2"/>
      <c r="J177" s="1"/>
      <c r="K177" s="1"/>
      <c r="L177" s="60" t="s">
        <v>69</v>
      </c>
    </row>
    <row r="178" spans="1:12" x14ac:dyDescent="0.25">
      <c r="A178" s="12">
        <f t="shared" si="4"/>
        <v>22</v>
      </c>
      <c r="B178" s="8" t="s">
        <v>637</v>
      </c>
      <c r="C178" s="1" t="s">
        <v>1401</v>
      </c>
      <c r="D178" s="229"/>
      <c r="E178" s="1"/>
      <c r="F178" s="1"/>
      <c r="G178" s="2">
        <v>2</v>
      </c>
      <c r="H178" s="2">
        <v>12</v>
      </c>
      <c r="I178" s="2">
        <v>6</v>
      </c>
      <c r="J178" s="1"/>
      <c r="K178" s="1"/>
      <c r="L178" s="60" t="s">
        <v>1402</v>
      </c>
    </row>
    <row r="179" spans="1:12" x14ac:dyDescent="0.25">
      <c r="A179" s="12">
        <f t="shared" si="4"/>
        <v>23</v>
      </c>
      <c r="B179" s="8" t="s">
        <v>637</v>
      </c>
      <c r="C179" s="1" t="s">
        <v>1403</v>
      </c>
      <c r="D179" s="229"/>
      <c r="E179" s="1"/>
      <c r="F179" s="1"/>
      <c r="G179" s="2">
        <v>2</v>
      </c>
      <c r="H179" s="2">
        <v>2</v>
      </c>
      <c r="I179" s="2"/>
      <c r="J179" s="1"/>
      <c r="K179" s="1"/>
      <c r="L179" s="60" t="s">
        <v>57</v>
      </c>
    </row>
    <row r="180" spans="1:12" x14ac:dyDescent="0.25">
      <c r="A180" s="12">
        <f t="shared" si="4"/>
        <v>24</v>
      </c>
      <c r="B180" s="8" t="s">
        <v>637</v>
      </c>
      <c r="C180" s="1" t="s">
        <v>1404</v>
      </c>
      <c r="D180" s="229"/>
      <c r="E180" s="1"/>
      <c r="F180" s="1"/>
      <c r="G180" s="2">
        <v>1</v>
      </c>
      <c r="H180" s="2">
        <v>1</v>
      </c>
      <c r="I180" s="2"/>
      <c r="J180" s="1"/>
      <c r="K180" s="1"/>
      <c r="L180" s="60" t="s">
        <v>57</v>
      </c>
    </row>
    <row r="181" spans="1:12" x14ac:dyDescent="0.25">
      <c r="A181" s="12">
        <f t="shared" si="4"/>
        <v>25</v>
      </c>
      <c r="B181" s="8" t="s">
        <v>637</v>
      </c>
      <c r="C181" s="1" t="s">
        <v>1405</v>
      </c>
      <c r="D181" s="229"/>
      <c r="E181" s="1"/>
      <c r="F181" s="1"/>
      <c r="G181" s="2">
        <v>3</v>
      </c>
      <c r="H181" s="2">
        <v>10</v>
      </c>
      <c r="I181" s="2"/>
      <c r="J181" s="1"/>
      <c r="K181" s="1"/>
      <c r="L181" s="60" t="s">
        <v>53</v>
      </c>
    </row>
    <row r="182" spans="1:12" x14ac:dyDescent="0.25">
      <c r="A182" s="12">
        <f t="shared" si="4"/>
        <v>26</v>
      </c>
      <c r="B182" s="8" t="s">
        <v>637</v>
      </c>
      <c r="C182" s="1" t="s">
        <v>1406</v>
      </c>
      <c r="D182" s="229"/>
      <c r="E182" s="1"/>
      <c r="F182" s="1"/>
      <c r="G182" s="2">
        <v>2</v>
      </c>
      <c r="H182" s="2">
        <v>2</v>
      </c>
      <c r="I182" s="2"/>
      <c r="J182" s="1"/>
      <c r="K182" s="1"/>
      <c r="L182" s="60" t="s">
        <v>57</v>
      </c>
    </row>
    <row r="183" spans="1:12" x14ac:dyDescent="0.25">
      <c r="A183" s="12">
        <f t="shared" si="4"/>
        <v>27</v>
      </c>
      <c r="B183" s="8" t="s">
        <v>637</v>
      </c>
      <c r="C183" s="1" t="s">
        <v>1407</v>
      </c>
      <c r="D183" s="229"/>
      <c r="E183" s="1"/>
      <c r="F183" s="1"/>
      <c r="G183" s="2">
        <v>4</v>
      </c>
      <c r="H183" s="2">
        <v>4</v>
      </c>
      <c r="I183" s="2"/>
      <c r="J183" s="1"/>
      <c r="K183" s="1"/>
      <c r="L183" s="60" t="s">
        <v>53</v>
      </c>
    </row>
    <row r="184" spans="1:12" x14ac:dyDescent="0.25">
      <c r="A184" s="12">
        <f t="shared" si="4"/>
        <v>28</v>
      </c>
      <c r="B184" s="8" t="s">
        <v>637</v>
      </c>
      <c r="C184" s="1" t="s">
        <v>1408</v>
      </c>
      <c r="D184" s="229"/>
      <c r="E184" s="1"/>
      <c r="F184" s="1"/>
      <c r="G184" s="2">
        <v>2</v>
      </c>
      <c r="H184" s="2">
        <v>12</v>
      </c>
      <c r="I184" s="2">
        <v>6</v>
      </c>
      <c r="J184" s="1"/>
      <c r="K184" s="1"/>
      <c r="L184" s="60" t="s">
        <v>1181</v>
      </c>
    </row>
    <row r="185" spans="1:12" x14ac:dyDescent="0.25">
      <c r="A185" s="12">
        <f t="shared" si="4"/>
        <v>29</v>
      </c>
      <c r="B185" s="8" t="s">
        <v>637</v>
      </c>
      <c r="C185" s="1" t="s">
        <v>1409</v>
      </c>
      <c r="D185" s="229"/>
      <c r="E185" s="1"/>
      <c r="F185" s="1"/>
      <c r="G185" s="2">
        <v>2</v>
      </c>
      <c r="H185" s="2">
        <v>2</v>
      </c>
      <c r="I185" s="2"/>
      <c r="J185" s="1"/>
      <c r="K185" s="1"/>
      <c r="L185" s="60" t="s">
        <v>57</v>
      </c>
    </row>
    <row r="186" spans="1:12" x14ac:dyDescent="0.25">
      <c r="A186" s="12">
        <f t="shared" si="4"/>
        <v>30</v>
      </c>
      <c r="B186" s="8" t="s">
        <v>637</v>
      </c>
      <c r="C186" s="1" t="s">
        <v>1410</v>
      </c>
      <c r="D186" s="229"/>
      <c r="E186" s="1"/>
      <c r="F186" s="1"/>
      <c r="G186" s="2">
        <v>2</v>
      </c>
      <c r="H186" s="2">
        <v>12</v>
      </c>
      <c r="I186" s="2">
        <v>6</v>
      </c>
      <c r="J186" s="1"/>
      <c r="K186" s="1"/>
      <c r="L186" s="60" t="s">
        <v>68</v>
      </c>
    </row>
    <row r="187" spans="1:12" x14ac:dyDescent="0.25">
      <c r="A187" s="12">
        <f t="shared" si="4"/>
        <v>31</v>
      </c>
      <c r="B187" s="8" t="s">
        <v>657</v>
      </c>
      <c r="C187" s="1" t="s">
        <v>1411</v>
      </c>
      <c r="D187" s="229"/>
      <c r="E187" s="1"/>
      <c r="F187" s="1"/>
      <c r="G187" s="2">
        <v>4</v>
      </c>
      <c r="H187" s="2">
        <v>14</v>
      </c>
      <c r="I187" s="2">
        <v>6</v>
      </c>
      <c r="J187" s="1"/>
      <c r="K187" s="1"/>
      <c r="L187" s="60" t="s">
        <v>67</v>
      </c>
    </row>
    <row r="188" spans="1:12" x14ac:dyDescent="0.25">
      <c r="A188" s="12">
        <f t="shared" si="4"/>
        <v>32</v>
      </c>
      <c r="B188" s="8" t="s">
        <v>657</v>
      </c>
      <c r="C188" s="1" t="s">
        <v>1412</v>
      </c>
      <c r="D188" s="229"/>
      <c r="E188" s="1"/>
      <c r="F188" s="1"/>
      <c r="G188" s="2">
        <v>2</v>
      </c>
      <c r="H188" s="2">
        <v>2</v>
      </c>
      <c r="I188" s="2"/>
      <c r="J188" s="1"/>
      <c r="K188" s="1"/>
      <c r="L188" s="60" t="s">
        <v>1142</v>
      </c>
    </row>
    <row r="189" spans="1:12" x14ac:dyDescent="0.25">
      <c r="A189" s="12">
        <f t="shared" si="4"/>
        <v>33</v>
      </c>
      <c r="B189" s="8" t="s">
        <v>657</v>
      </c>
      <c r="C189" s="1" t="s">
        <v>1413</v>
      </c>
      <c r="D189" s="229"/>
      <c r="E189" s="1"/>
      <c r="F189" s="1"/>
      <c r="G189" s="2">
        <v>4</v>
      </c>
      <c r="H189" s="2"/>
      <c r="I189" s="2"/>
      <c r="J189" s="1"/>
      <c r="K189" s="1"/>
      <c r="L189" s="60" t="s">
        <v>67</v>
      </c>
    </row>
    <row r="190" spans="1:12" x14ac:dyDescent="0.25">
      <c r="A190" s="12">
        <f t="shared" si="4"/>
        <v>34</v>
      </c>
      <c r="B190" s="8" t="s">
        <v>657</v>
      </c>
      <c r="C190" s="1" t="s">
        <v>1414</v>
      </c>
      <c r="D190" s="229"/>
      <c r="E190" s="1"/>
      <c r="F190" s="1"/>
      <c r="G190" s="2">
        <v>2</v>
      </c>
      <c r="H190" s="2"/>
      <c r="I190" s="2"/>
      <c r="J190" s="1"/>
      <c r="K190" s="1"/>
      <c r="L190" s="60" t="s">
        <v>67</v>
      </c>
    </row>
    <row r="191" spans="1:12" x14ac:dyDescent="0.25">
      <c r="A191" s="12">
        <f t="shared" si="4"/>
        <v>35</v>
      </c>
      <c r="B191" s="8" t="s">
        <v>657</v>
      </c>
      <c r="C191" s="1" t="s">
        <v>1415</v>
      </c>
      <c r="D191" s="229"/>
      <c r="E191" s="1"/>
      <c r="F191" s="1"/>
      <c r="G191" s="2">
        <v>5</v>
      </c>
      <c r="H191" s="2">
        <v>5</v>
      </c>
      <c r="I191" s="2"/>
      <c r="J191" s="1"/>
      <c r="K191" s="1"/>
      <c r="L191" s="60" t="s">
        <v>68</v>
      </c>
    </row>
    <row r="192" spans="1:12" x14ac:dyDescent="0.25">
      <c r="A192" s="12">
        <f t="shared" si="4"/>
        <v>36</v>
      </c>
      <c r="B192" s="8" t="s">
        <v>657</v>
      </c>
      <c r="C192" s="1" t="s">
        <v>1416</v>
      </c>
      <c r="D192" s="229"/>
      <c r="E192" s="1"/>
      <c r="F192" s="1"/>
      <c r="G192" s="2">
        <v>5</v>
      </c>
      <c r="H192" s="2">
        <v>5</v>
      </c>
      <c r="I192" s="2"/>
      <c r="J192" s="1"/>
      <c r="K192" s="1"/>
      <c r="L192" s="60" t="s">
        <v>55</v>
      </c>
    </row>
    <row r="193" spans="1:12" x14ac:dyDescent="0.25">
      <c r="A193" s="12">
        <f t="shared" si="4"/>
        <v>37</v>
      </c>
      <c r="B193" s="8" t="s">
        <v>657</v>
      </c>
      <c r="C193" s="9" t="s">
        <v>1414</v>
      </c>
      <c r="D193" s="301"/>
      <c r="E193" s="9"/>
      <c r="F193" s="9"/>
      <c r="G193" s="2">
        <v>2</v>
      </c>
      <c r="H193" s="2">
        <v>15</v>
      </c>
      <c r="I193" s="2"/>
      <c r="J193" s="1"/>
      <c r="K193" s="1"/>
      <c r="L193" s="60" t="s">
        <v>51</v>
      </c>
    </row>
    <row r="194" spans="1:12" x14ac:dyDescent="0.25">
      <c r="A194" s="12">
        <f t="shared" si="4"/>
        <v>38</v>
      </c>
      <c r="B194" s="8" t="s">
        <v>657</v>
      </c>
      <c r="C194" s="1" t="s">
        <v>1417</v>
      </c>
      <c r="D194" s="229"/>
      <c r="E194" s="1"/>
      <c r="F194" s="1"/>
      <c r="G194" s="2">
        <v>2</v>
      </c>
      <c r="H194" s="2">
        <v>12</v>
      </c>
      <c r="I194" s="2">
        <v>6</v>
      </c>
      <c r="J194" s="1"/>
      <c r="K194" s="1"/>
      <c r="L194" s="60" t="s">
        <v>1241</v>
      </c>
    </row>
    <row r="195" spans="1:12" x14ac:dyDescent="0.25">
      <c r="A195" s="12">
        <f t="shared" si="4"/>
        <v>39</v>
      </c>
      <c r="B195" s="8" t="s">
        <v>657</v>
      </c>
      <c r="C195" s="1" t="s">
        <v>665</v>
      </c>
      <c r="D195" s="229"/>
      <c r="E195" s="1"/>
      <c r="F195" s="1"/>
      <c r="G195" s="2">
        <v>1</v>
      </c>
      <c r="H195" s="2">
        <v>15</v>
      </c>
      <c r="I195" s="2"/>
      <c r="J195" s="1"/>
      <c r="K195" s="1"/>
      <c r="L195" s="60" t="s">
        <v>52</v>
      </c>
    </row>
    <row r="196" spans="1:12" x14ac:dyDescent="0.25">
      <c r="A196" s="12">
        <f t="shared" si="4"/>
        <v>40</v>
      </c>
      <c r="B196" s="8" t="s">
        <v>657</v>
      </c>
      <c r="C196" s="1" t="s">
        <v>666</v>
      </c>
      <c r="D196" s="229"/>
      <c r="E196" s="1"/>
      <c r="F196" s="1"/>
      <c r="G196" s="2">
        <v>2</v>
      </c>
      <c r="H196" s="2">
        <v>5</v>
      </c>
      <c r="I196" s="2"/>
      <c r="J196" s="1"/>
      <c r="K196" s="1"/>
      <c r="L196" s="60" t="s">
        <v>55</v>
      </c>
    </row>
    <row r="197" spans="1:12" x14ac:dyDescent="0.25">
      <c r="A197" s="12">
        <f t="shared" si="4"/>
        <v>41</v>
      </c>
      <c r="B197" s="8" t="s">
        <v>657</v>
      </c>
      <c r="C197" s="1" t="s">
        <v>1418</v>
      </c>
      <c r="D197" s="229"/>
      <c r="E197" s="1"/>
      <c r="F197" s="1"/>
      <c r="G197" s="2">
        <v>5</v>
      </c>
      <c r="H197" s="2">
        <v>5</v>
      </c>
      <c r="I197" s="2"/>
      <c r="J197" s="1"/>
      <c r="K197" s="1"/>
      <c r="L197" s="60" t="s">
        <v>68</v>
      </c>
    </row>
    <row r="198" spans="1:12" x14ac:dyDescent="0.25">
      <c r="A198" s="12">
        <f t="shared" si="4"/>
        <v>42</v>
      </c>
      <c r="B198" s="8" t="s">
        <v>657</v>
      </c>
      <c r="C198" s="1" t="s">
        <v>1418</v>
      </c>
      <c r="D198" s="229"/>
      <c r="E198" s="1"/>
      <c r="F198" s="1"/>
      <c r="G198" s="2">
        <v>8</v>
      </c>
      <c r="H198" s="2">
        <v>18</v>
      </c>
      <c r="I198" s="2">
        <v>6</v>
      </c>
      <c r="J198" s="1"/>
      <c r="K198" s="1"/>
      <c r="L198" s="60" t="s">
        <v>55</v>
      </c>
    </row>
    <row r="199" spans="1:12" x14ac:dyDescent="0.25">
      <c r="A199" s="12">
        <f t="shared" si="4"/>
        <v>43</v>
      </c>
      <c r="B199" s="8" t="s">
        <v>657</v>
      </c>
      <c r="C199" s="1" t="s">
        <v>1419</v>
      </c>
      <c r="D199" s="229"/>
      <c r="E199" s="1"/>
      <c r="F199" s="1"/>
      <c r="G199" s="2">
        <v>14</v>
      </c>
      <c r="H199" s="2">
        <v>14</v>
      </c>
      <c r="I199" s="2"/>
      <c r="J199" s="1"/>
      <c r="K199" s="1"/>
      <c r="L199" s="60" t="s">
        <v>1167</v>
      </c>
    </row>
    <row r="200" spans="1:12" x14ac:dyDescent="0.25">
      <c r="A200" s="12">
        <f t="shared" si="4"/>
        <v>44</v>
      </c>
      <c r="B200" s="8" t="s">
        <v>657</v>
      </c>
      <c r="C200" s="1" t="s">
        <v>1420</v>
      </c>
      <c r="D200" s="229"/>
      <c r="E200" s="1"/>
      <c r="F200" s="1"/>
      <c r="G200" s="2">
        <v>8</v>
      </c>
      <c r="H200" s="2">
        <v>8</v>
      </c>
      <c r="I200" s="2"/>
      <c r="J200" s="1"/>
      <c r="K200" s="1"/>
      <c r="L200" s="60" t="s">
        <v>52</v>
      </c>
    </row>
    <row r="201" spans="1:12" x14ac:dyDescent="0.25">
      <c r="A201" s="12">
        <f t="shared" si="4"/>
        <v>45</v>
      </c>
      <c r="B201" s="8" t="s">
        <v>657</v>
      </c>
      <c r="C201" s="1" t="s">
        <v>1421</v>
      </c>
      <c r="D201" s="229"/>
      <c r="E201" s="1"/>
      <c r="F201" s="1"/>
      <c r="G201" s="2">
        <v>5</v>
      </c>
      <c r="H201" s="2">
        <v>5</v>
      </c>
      <c r="I201" s="2"/>
      <c r="J201" s="1"/>
      <c r="K201" s="1"/>
      <c r="L201" s="60" t="s">
        <v>1216</v>
      </c>
    </row>
    <row r="202" spans="1:12" x14ac:dyDescent="0.25">
      <c r="A202" s="12">
        <f t="shared" si="4"/>
        <v>46</v>
      </c>
      <c r="B202" s="8" t="s">
        <v>657</v>
      </c>
      <c r="C202" s="1" t="s">
        <v>1422</v>
      </c>
      <c r="D202" s="229"/>
      <c r="E202" s="1"/>
      <c r="F202" s="1"/>
      <c r="G202" s="2">
        <v>5</v>
      </c>
      <c r="H202" s="2">
        <v>5</v>
      </c>
      <c r="I202" s="2"/>
      <c r="J202" s="1"/>
      <c r="K202" s="1"/>
      <c r="L202" s="60" t="s">
        <v>52</v>
      </c>
    </row>
    <row r="203" spans="1:12" x14ac:dyDescent="0.25">
      <c r="A203" s="12">
        <f t="shared" si="4"/>
        <v>47</v>
      </c>
      <c r="B203" s="8" t="s">
        <v>657</v>
      </c>
      <c r="C203" s="1" t="s">
        <v>1423</v>
      </c>
      <c r="D203" s="229"/>
      <c r="E203" s="1"/>
      <c r="F203" s="1"/>
      <c r="G203" s="2">
        <v>3</v>
      </c>
      <c r="H203" s="2">
        <v>5</v>
      </c>
      <c r="I203" s="2"/>
      <c r="J203" s="1"/>
      <c r="K203" s="1"/>
      <c r="L203" s="60" t="s">
        <v>68</v>
      </c>
    </row>
    <row r="204" spans="1:12" x14ac:dyDescent="0.25">
      <c r="A204" s="12">
        <f t="shared" si="4"/>
        <v>48</v>
      </c>
      <c r="B204" s="8" t="s">
        <v>657</v>
      </c>
      <c r="C204" s="1" t="s">
        <v>1415</v>
      </c>
      <c r="D204" s="229"/>
      <c r="E204" s="1"/>
      <c r="F204" s="1"/>
      <c r="G204" s="2">
        <v>3</v>
      </c>
      <c r="H204" s="2">
        <v>10</v>
      </c>
      <c r="I204" s="2"/>
      <c r="J204" s="1"/>
      <c r="K204" s="1"/>
      <c r="L204" s="60" t="s">
        <v>52</v>
      </c>
    </row>
    <row r="205" spans="1:12" x14ac:dyDescent="0.25">
      <c r="A205" s="12">
        <f t="shared" si="4"/>
        <v>49</v>
      </c>
      <c r="B205" s="8" t="s">
        <v>657</v>
      </c>
      <c r="C205" s="1" t="s">
        <v>1424</v>
      </c>
      <c r="D205" s="229"/>
      <c r="E205" s="1"/>
      <c r="F205" s="1"/>
      <c r="G205" s="2">
        <v>3</v>
      </c>
      <c r="H205" s="2">
        <v>15</v>
      </c>
      <c r="I205" s="2"/>
      <c r="J205" s="1"/>
      <c r="K205" s="1"/>
      <c r="L205" s="60" t="s">
        <v>1249</v>
      </c>
    </row>
    <row r="206" spans="1:12" x14ac:dyDescent="0.25">
      <c r="A206" s="12">
        <f t="shared" si="4"/>
        <v>50</v>
      </c>
      <c r="B206" s="8" t="s">
        <v>657</v>
      </c>
      <c r="C206" s="1" t="s">
        <v>1425</v>
      </c>
      <c r="D206" s="229"/>
      <c r="E206" s="1"/>
      <c r="F206" s="1"/>
      <c r="G206" s="2">
        <v>3</v>
      </c>
      <c r="H206" s="2">
        <v>15</v>
      </c>
      <c r="I206" s="2"/>
      <c r="J206" s="1"/>
      <c r="K206" s="1"/>
      <c r="L206" s="60" t="s">
        <v>1248</v>
      </c>
    </row>
    <row r="207" spans="1:12" x14ac:dyDescent="0.25">
      <c r="A207" s="12">
        <f t="shared" si="4"/>
        <v>51</v>
      </c>
      <c r="B207" s="8" t="s">
        <v>657</v>
      </c>
      <c r="C207" s="1" t="s">
        <v>1415</v>
      </c>
      <c r="D207" s="229"/>
      <c r="E207" s="1"/>
      <c r="F207" s="1"/>
      <c r="G207" s="2">
        <v>4</v>
      </c>
      <c r="H207" s="2">
        <v>4</v>
      </c>
      <c r="I207" s="2"/>
      <c r="J207" s="1"/>
      <c r="K207" s="1"/>
      <c r="L207" s="60" t="s">
        <v>53</v>
      </c>
    </row>
    <row r="208" spans="1:12" x14ac:dyDescent="0.25">
      <c r="A208" s="12">
        <f t="shared" si="4"/>
        <v>52</v>
      </c>
      <c r="B208" s="8" t="s">
        <v>657</v>
      </c>
      <c r="C208" s="1" t="s">
        <v>1426</v>
      </c>
      <c r="D208" s="229"/>
      <c r="E208" s="1"/>
      <c r="F208" s="1"/>
      <c r="G208" s="2">
        <v>3</v>
      </c>
      <c r="H208" s="2"/>
      <c r="I208" s="2"/>
      <c r="J208" s="1"/>
      <c r="K208" s="1"/>
      <c r="L208" s="60" t="s">
        <v>68</v>
      </c>
    </row>
    <row r="209" spans="1:12" x14ac:dyDescent="0.25">
      <c r="A209" s="12">
        <f t="shared" si="4"/>
        <v>53</v>
      </c>
      <c r="B209" s="8" t="s">
        <v>657</v>
      </c>
      <c r="C209" s="1" t="s">
        <v>1427</v>
      </c>
      <c r="D209" s="229"/>
      <c r="E209" s="1"/>
      <c r="F209" s="1"/>
      <c r="G209" s="2">
        <v>3</v>
      </c>
      <c r="H209" s="2">
        <v>15</v>
      </c>
      <c r="I209" s="2"/>
      <c r="J209" s="1"/>
      <c r="K209" s="1"/>
      <c r="L209" s="60" t="s">
        <v>1142</v>
      </c>
    </row>
    <row r="210" spans="1:12" x14ac:dyDescent="0.25">
      <c r="A210" s="12">
        <f t="shared" si="4"/>
        <v>54</v>
      </c>
      <c r="B210" s="8" t="s">
        <v>657</v>
      </c>
      <c r="C210" s="1" t="s">
        <v>1428</v>
      </c>
      <c r="D210" s="229"/>
      <c r="E210" s="1"/>
      <c r="F210" s="1"/>
      <c r="G210" s="2">
        <v>2</v>
      </c>
      <c r="H210" s="2">
        <v>5</v>
      </c>
      <c r="I210" s="2"/>
      <c r="J210" s="1"/>
      <c r="K210" s="1"/>
      <c r="L210" s="60" t="s">
        <v>69</v>
      </c>
    </row>
    <row r="211" spans="1:12" x14ac:dyDescent="0.25">
      <c r="A211" s="12">
        <f t="shared" si="4"/>
        <v>55</v>
      </c>
      <c r="B211" s="8" t="s">
        <v>657</v>
      </c>
      <c r="C211" s="1" t="s">
        <v>1429</v>
      </c>
      <c r="D211" s="229"/>
      <c r="E211" s="1"/>
      <c r="F211" s="1"/>
      <c r="G211" s="2">
        <v>3</v>
      </c>
      <c r="H211" s="2">
        <v>3</v>
      </c>
      <c r="I211" s="2"/>
      <c r="J211" s="1"/>
      <c r="K211" s="1"/>
      <c r="L211" s="60" t="s">
        <v>69</v>
      </c>
    </row>
    <row r="212" spans="1:12" x14ac:dyDescent="0.25">
      <c r="A212" s="12">
        <f t="shared" si="4"/>
        <v>56</v>
      </c>
      <c r="B212" s="8" t="s">
        <v>657</v>
      </c>
      <c r="C212" s="1" t="s">
        <v>1430</v>
      </c>
      <c r="D212" s="229"/>
      <c r="E212" s="1"/>
      <c r="F212" s="1"/>
      <c r="G212" s="2">
        <v>5</v>
      </c>
      <c r="H212" s="2">
        <v>15</v>
      </c>
      <c r="I212" s="2">
        <v>6</v>
      </c>
      <c r="J212" s="1"/>
      <c r="K212" s="1"/>
      <c r="L212" s="60" t="s">
        <v>67</v>
      </c>
    </row>
    <row r="213" spans="1:12" x14ac:dyDescent="0.25">
      <c r="A213" s="12">
        <f t="shared" si="4"/>
        <v>57</v>
      </c>
      <c r="B213" s="8" t="s">
        <v>657</v>
      </c>
      <c r="C213" s="1" t="s">
        <v>680</v>
      </c>
      <c r="D213" s="229"/>
      <c r="E213" s="1"/>
      <c r="F213" s="1"/>
      <c r="G213" s="2">
        <v>3</v>
      </c>
      <c r="H213" s="2">
        <v>10</v>
      </c>
      <c r="I213" s="2"/>
      <c r="J213" s="1"/>
      <c r="K213" s="1"/>
      <c r="L213" s="60" t="s">
        <v>69</v>
      </c>
    </row>
    <row r="214" spans="1:12" x14ac:dyDescent="0.25">
      <c r="A214" s="12">
        <f t="shared" si="4"/>
        <v>58</v>
      </c>
      <c r="B214" s="8" t="s">
        <v>657</v>
      </c>
      <c r="C214" s="1" t="s">
        <v>1431</v>
      </c>
      <c r="D214" s="229"/>
      <c r="E214" s="1"/>
      <c r="F214" s="1"/>
      <c r="G214" s="2">
        <v>6</v>
      </c>
      <c r="H214" s="2">
        <v>16</v>
      </c>
      <c r="I214" s="2">
        <v>6</v>
      </c>
      <c r="J214" s="1"/>
      <c r="K214" s="1"/>
      <c r="L214" s="60" t="s">
        <v>52</v>
      </c>
    </row>
    <row r="215" spans="1:12" x14ac:dyDescent="0.25">
      <c r="A215" s="12">
        <f t="shared" si="4"/>
        <v>59</v>
      </c>
      <c r="B215" s="8" t="s">
        <v>657</v>
      </c>
      <c r="C215" s="1" t="s">
        <v>682</v>
      </c>
      <c r="D215" s="229"/>
      <c r="E215" s="1"/>
      <c r="F215" s="1"/>
      <c r="G215" s="2">
        <v>5</v>
      </c>
      <c r="H215" s="2">
        <v>15</v>
      </c>
      <c r="I215" s="2">
        <v>6</v>
      </c>
      <c r="J215" s="1"/>
      <c r="K215" s="1"/>
      <c r="L215" s="60" t="s">
        <v>69</v>
      </c>
    </row>
    <row r="216" spans="1:12" x14ac:dyDescent="0.25">
      <c r="A216" s="12">
        <f t="shared" si="4"/>
        <v>60</v>
      </c>
      <c r="B216" s="8" t="s">
        <v>657</v>
      </c>
      <c r="C216" s="1" t="s">
        <v>1432</v>
      </c>
      <c r="D216" s="229"/>
      <c r="E216" s="1"/>
      <c r="F216" s="1"/>
      <c r="G216" s="2">
        <v>2</v>
      </c>
      <c r="H216" s="2">
        <v>5</v>
      </c>
      <c r="I216" s="2"/>
      <c r="J216" s="1"/>
      <c r="K216" s="1"/>
      <c r="L216" s="60" t="s">
        <v>1241</v>
      </c>
    </row>
    <row r="217" spans="1:12" x14ac:dyDescent="0.25">
      <c r="A217" s="12">
        <f t="shared" si="4"/>
        <v>61</v>
      </c>
      <c r="B217" s="8" t="s">
        <v>657</v>
      </c>
      <c r="C217" s="1" t="s">
        <v>1433</v>
      </c>
      <c r="D217" s="229"/>
      <c r="E217" s="1"/>
      <c r="F217" s="1"/>
      <c r="G217" s="2">
        <v>3</v>
      </c>
      <c r="H217" s="2"/>
      <c r="I217" s="2"/>
      <c r="J217" s="1"/>
      <c r="K217" s="1"/>
      <c r="L217" s="60" t="s">
        <v>69</v>
      </c>
    </row>
    <row r="218" spans="1:12" x14ac:dyDescent="0.25">
      <c r="A218" s="12">
        <f t="shared" si="4"/>
        <v>62</v>
      </c>
      <c r="B218" s="8" t="s">
        <v>657</v>
      </c>
      <c r="C218" s="1" t="s">
        <v>1427</v>
      </c>
      <c r="D218" s="229"/>
      <c r="E218" s="1"/>
      <c r="F218" s="1"/>
      <c r="G218" s="2">
        <v>6</v>
      </c>
      <c r="H218" s="2">
        <v>6</v>
      </c>
      <c r="I218" s="2"/>
      <c r="J218" s="1"/>
      <c r="K218" s="1"/>
      <c r="L218" s="60" t="s">
        <v>1140</v>
      </c>
    </row>
    <row r="219" spans="1:12" x14ac:dyDescent="0.25">
      <c r="A219" s="12">
        <f t="shared" si="4"/>
        <v>63</v>
      </c>
      <c r="B219" s="8" t="s">
        <v>657</v>
      </c>
      <c r="C219" s="1" t="s">
        <v>1434</v>
      </c>
      <c r="D219" s="229"/>
      <c r="E219" s="1"/>
      <c r="F219" s="1"/>
      <c r="G219" s="2">
        <v>3</v>
      </c>
      <c r="H219" s="2">
        <v>3</v>
      </c>
      <c r="I219" s="2">
        <v>6</v>
      </c>
      <c r="J219" s="1"/>
      <c r="K219" s="1"/>
      <c r="L219" s="60" t="s">
        <v>1140</v>
      </c>
    </row>
    <row r="220" spans="1:12" x14ac:dyDescent="0.25">
      <c r="A220" s="12">
        <f t="shared" si="4"/>
        <v>64</v>
      </c>
      <c r="B220" s="8" t="s">
        <v>657</v>
      </c>
      <c r="C220" s="1" t="s">
        <v>1435</v>
      </c>
      <c r="D220" s="229"/>
      <c r="E220" s="1"/>
      <c r="F220" s="1"/>
      <c r="G220" s="2">
        <v>2</v>
      </c>
      <c r="H220" s="2">
        <v>15</v>
      </c>
      <c r="I220" s="2"/>
      <c r="J220" s="1"/>
      <c r="K220" s="1"/>
      <c r="L220" s="60" t="s">
        <v>1213</v>
      </c>
    </row>
    <row r="221" spans="1:12" x14ac:dyDescent="0.25">
      <c r="A221" s="12">
        <f t="shared" si="4"/>
        <v>65</v>
      </c>
      <c r="B221" s="8" t="s">
        <v>657</v>
      </c>
      <c r="C221" s="1" t="s">
        <v>1421</v>
      </c>
      <c r="D221" s="229"/>
      <c r="E221" s="1"/>
      <c r="F221" s="1"/>
      <c r="G221" s="2">
        <v>3</v>
      </c>
      <c r="H221" s="2">
        <v>5</v>
      </c>
      <c r="I221" s="2"/>
      <c r="J221" s="1"/>
      <c r="K221" s="1"/>
      <c r="L221" s="60" t="s">
        <v>55</v>
      </c>
    </row>
    <row r="222" spans="1:12" x14ac:dyDescent="0.25">
      <c r="A222" s="12">
        <f t="shared" si="4"/>
        <v>66</v>
      </c>
      <c r="B222" s="8" t="s">
        <v>657</v>
      </c>
      <c r="C222" s="1" t="s">
        <v>1436</v>
      </c>
      <c r="D222" s="229"/>
      <c r="E222" s="1"/>
      <c r="F222" s="1"/>
      <c r="G222" s="2">
        <v>2</v>
      </c>
      <c r="H222" s="2"/>
      <c r="I222" s="2"/>
      <c r="J222" s="1"/>
      <c r="K222" s="1"/>
      <c r="L222" s="60" t="s">
        <v>1142</v>
      </c>
    </row>
    <row r="223" spans="1:12" x14ac:dyDescent="0.25">
      <c r="A223" s="12" t="s">
        <v>722</v>
      </c>
      <c r="B223" s="8" t="s">
        <v>723</v>
      </c>
      <c r="C223" s="1" t="s">
        <v>1437</v>
      </c>
      <c r="D223" s="229"/>
      <c r="E223" s="1"/>
      <c r="F223" s="1"/>
      <c r="G223" s="2">
        <v>2</v>
      </c>
      <c r="H223" s="2">
        <v>15</v>
      </c>
      <c r="I223" s="2"/>
      <c r="J223" s="1"/>
      <c r="K223" s="1"/>
      <c r="L223" s="60" t="s">
        <v>1140</v>
      </c>
    </row>
    <row r="224" spans="1:12" x14ac:dyDescent="0.25">
      <c r="A224" s="12">
        <f>A222+1</f>
        <v>67</v>
      </c>
      <c r="B224" s="8" t="s">
        <v>731</v>
      </c>
      <c r="C224" s="1" t="s">
        <v>1438</v>
      </c>
      <c r="D224" s="229"/>
      <c r="E224" s="1"/>
      <c r="F224" s="1"/>
      <c r="G224" s="2">
        <v>5</v>
      </c>
      <c r="H224" s="2">
        <v>15</v>
      </c>
      <c r="I224" s="2">
        <v>6</v>
      </c>
      <c r="J224" s="1"/>
      <c r="K224" s="1"/>
      <c r="L224" s="60" t="s">
        <v>1187</v>
      </c>
    </row>
    <row r="225" spans="1:12" x14ac:dyDescent="0.25">
      <c r="A225" s="12">
        <f t="shared" ref="A225:A291" si="5">A224+1</f>
        <v>68</v>
      </c>
      <c r="B225" s="8" t="s">
        <v>786</v>
      </c>
      <c r="C225" s="1" t="s">
        <v>1439</v>
      </c>
      <c r="D225" s="229"/>
      <c r="E225" s="1"/>
      <c r="F225" s="1"/>
      <c r="G225" s="2">
        <v>10</v>
      </c>
      <c r="H225" s="2">
        <v>10</v>
      </c>
      <c r="I225" s="2"/>
      <c r="J225" s="1"/>
      <c r="K225" s="1"/>
      <c r="L225" s="60" t="s">
        <v>66</v>
      </c>
    </row>
    <row r="226" spans="1:12" x14ac:dyDescent="0.25">
      <c r="A226" s="12">
        <f t="shared" si="5"/>
        <v>69</v>
      </c>
      <c r="B226" s="8" t="s">
        <v>786</v>
      </c>
      <c r="C226" s="1" t="s">
        <v>1440</v>
      </c>
      <c r="D226" s="229"/>
      <c r="E226" s="1"/>
      <c r="F226" s="1"/>
      <c r="G226" s="2">
        <v>15</v>
      </c>
      <c r="H226" s="2">
        <v>15</v>
      </c>
      <c r="I226" s="2"/>
      <c r="J226" s="1"/>
      <c r="K226" s="1"/>
      <c r="L226" s="60" t="s">
        <v>1223</v>
      </c>
    </row>
    <row r="227" spans="1:12" x14ac:dyDescent="0.25">
      <c r="A227" s="12">
        <f t="shared" si="5"/>
        <v>70</v>
      </c>
      <c r="B227" s="8" t="s">
        <v>897</v>
      </c>
      <c r="C227" s="1" t="s">
        <v>1441</v>
      </c>
      <c r="D227" s="229"/>
      <c r="E227" s="1"/>
      <c r="F227" s="1"/>
      <c r="G227" s="2">
        <v>1</v>
      </c>
      <c r="H227" s="2">
        <v>6</v>
      </c>
      <c r="I227" s="2"/>
      <c r="J227" s="1"/>
      <c r="K227" s="1"/>
      <c r="L227" s="60" t="s">
        <v>59</v>
      </c>
    </row>
    <row r="228" spans="1:12" x14ac:dyDescent="0.25">
      <c r="A228" s="12">
        <f t="shared" si="5"/>
        <v>71</v>
      </c>
      <c r="B228" s="8" t="s">
        <v>897</v>
      </c>
      <c r="C228" s="1" t="s">
        <v>1442</v>
      </c>
      <c r="D228" s="229"/>
      <c r="E228" s="1"/>
      <c r="F228" s="1"/>
      <c r="G228" s="2">
        <v>2</v>
      </c>
      <c r="H228" s="2">
        <v>10</v>
      </c>
      <c r="I228" s="2"/>
      <c r="J228" s="1"/>
      <c r="K228" s="1"/>
      <c r="L228" s="60" t="s">
        <v>1159</v>
      </c>
    </row>
    <row r="229" spans="1:12" x14ac:dyDescent="0.25">
      <c r="A229" s="12">
        <f t="shared" si="5"/>
        <v>72</v>
      </c>
      <c r="B229" s="8" t="s">
        <v>897</v>
      </c>
      <c r="C229" s="1" t="s">
        <v>1443</v>
      </c>
      <c r="D229" s="229"/>
      <c r="E229" s="1"/>
      <c r="F229" s="1"/>
      <c r="G229" s="2">
        <v>3</v>
      </c>
      <c r="H229" s="2"/>
      <c r="I229" s="2"/>
      <c r="J229" s="1"/>
      <c r="K229" s="1"/>
      <c r="L229" s="60" t="s">
        <v>59</v>
      </c>
    </row>
    <row r="230" spans="1:12" x14ac:dyDescent="0.25">
      <c r="A230" s="12">
        <f t="shared" si="5"/>
        <v>73</v>
      </c>
      <c r="B230" s="8" t="s">
        <v>973</v>
      </c>
      <c r="C230" s="1" t="s">
        <v>1444</v>
      </c>
      <c r="D230" s="229"/>
      <c r="E230" s="1"/>
      <c r="F230" s="1"/>
      <c r="G230" s="2">
        <v>26</v>
      </c>
      <c r="H230" s="2">
        <v>15</v>
      </c>
      <c r="I230" s="2"/>
      <c r="J230" s="1"/>
      <c r="K230" s="1"/>
      <c r="L230" s="60" t="s">
        <v>1445</v>
      </c>
    </row>
    <row r="231" spans="1:12" x14ac:dyDescent="0.25">
      <c r="A231" s="12">
        <f t="shared" si="5"/>
        <v>74</v>
      </c>
      <c r="B231" s="8" t="s">
        <v>977</v>
      </c>
      <c r="C231" s="1" t="s">
        <v>1446</v>
      </c>
      <c r="D231" s="229"/>
      <c r="E231" s="1"/>
      <c r="F231" s="1"/>
      <c r="G231" s="2">
        <v>2</v>
      </c>
      <c r="H231" s="2">
        <v>12</v>
      </c>
      <c r="I231" s="2">
        <v>6</v>
      </c>
      <c r="J231" s="1"/>
      <c r="K231" s="1"/>
      <c r="L231" s="60" t="s">
        <v>59</v>
      </c>
    </row>
    <row r="232" spans="1:12" x14ac:dyDescent="0.25">
      <c r="A232" s="12">
        <f t="shared" si="5"/>
        <v>75</v>
      </c>
      <c r="B232" s="8" t="s">
        <v>977</v>
      </c>
      <c r="C232" s="1" t="s">
        <v>1447</v>
      </c>
      <c r="D232" s="229"/>
      <c r="E232" s="1"/>
      <c r="F232" s="1"/>
      <c r="G232" s="2">
        <v>3</v>
      </c>
      <c r="H232" s="2">
        <v>13</v>
      </c>
      <c r="I232" s="2">
        <v>6</v>
      </c>
      <c r="J232" s="1"/>
      <c r="K232" s="1"/>
      <c r="L232" s="60" t="s">
        <v>59</v>
      </c>
    </row>
    <row r="233" spans="1:12" x14ac:dyDescent="0.25">
      <c r="A233" s="12">
        <f t="shared" si="5"/>
        <v>76</v>
      </c>
      <c r="B233" s="8" t="s">
        <v>1003</v>
      </c>
      <c r="C233" s="1" t="s">
        <v>1448</v>
      </c>
      <c r="D233" s="229"/>
      <c r="E233" s="1"/>
      <c r="F233" s="1"/>
      <c r="G233" s="2">
        <v>2</v>
      </c>
      <c r="H233" s="2">
        <v>12</v>
      </c>
      <c r="I233" s="2">
        <v>6</v>
      </c>
      <c r="J233" s="1"/>
      <c r="K233" s="1"/>
      <c r="L233" s="60" t="s">
        <v>1226</v>
      </c>
    </row>
    <row r="234" spans="1:12" x14ac:dyDescent="0.25">
      <c r="A234" s="12">
        <f t="shared" si="5"/>
        <v>77</v>
      </c>
      <c r="B234" s="8" t="s">
        <v>1020</v>
      </c>
      <c r="C234" s="1" t="s">
        <v>1449</v>
      </c>
      <c r="D234" s="229"/>
      <c r="E234" s="1"/>
      <c r="F234" s="1"/>
      <c r="G234" s="2">
        <v>6</v>
      </c>
      <c r="H234" s="2">
        <v>16</v>
      </c>
      <c r="I234" s="2">
        <v>6</v>
      </c>
      <c r="J234" s="1"/>
      <c r="K234" s="1"/>
      <c r="L234" s="60" t="s">
        <v>1213</v>
      </c>
    </row>
    <row r="235" spans="1:12" x14ac:dyDescent="0.25">
      <c r="A235" s="12">
        <f t="shared" si="5"/>
        <v>78</v>
      </c>
      <c r="B235" s="8" t="s">
        <v>1022</v>
      </c>
      <c r="C235" s="1" t="s">
        <v>1450</v>
      </c>
      <c r="D235" s="229"/>
      <c r="E235" s="1"/>
      <c r="F235" s="1"/>
      <c r="G235" s="2">
        <v>5</v>
      </c>
      <c r="H235" s="2">
        <v>15</v>
      </c>
      <c r="I235" s="2">
        <v>6</v>
      </c>
      <c r="J235" s="1"/>
      <c r="K235" s="1"/>
      <c r="L235" s="60" t="s">
        <v>51</v>
      </c>
    </row>
    <row r="236" spans="1:12" x14ac:dyDescent="0.25">
      <c r="A236" s="12">
        <f t="shared" si="5"/>
        <v>79</v>
      </c>
      <c r="B236" s="8" t="s">
        <v>1030</v>
      </c>
      <c r="C236" s="1" t="s">
        <v>1451</v>
      </c>
      <c r="D236" s="229"/>
      <c r="E236" s="1"/>
      <c r="F236" s="1"/>
      <c r="G236" s="2">
        <v>63</v>
      </c>
      <c r="H236" s="2"/>
      <c r="I236" s="2"/>
      <c r="J236" s="1"/>
      <c r="K236" s="1"/>
      <c r="L236" s="60" t="s">
        <v>51</v>
      </c>
    </row>
    <row r="237" spans="1:12" x14ac:dyDescent="0.25">
      <c r="A237" s="12">
        <f t="shared" si="5"/>
        <v>80</v>
      </c>
      <c r="B237" s="8" t="s">
        <v>1039</v>
      </c>
      <c r="C237" s="1" t="s">
        <v>1309</v>
      </c>
      <c r="D237" s="229"/>
      <c r="E237" s="1"/>
      <c r="F237" s="1"/>
      <c r="G237" s="2">
        <v>4</v>
      </c>
      <c r="H237" s="2">
        <v>4</v>
      </c>
      <c r="I237" s="2"/>
      <c r="J237" s="1"/>
      <c r="K237" s="1"/>
      <c r="L237" s="60" t="s">
        <v>57</v>
      </c>
    </row>
    <row r="238" spans="1:12" x14ac:dyDescent="0.25">
      <c r="A238" s="12">
        <f t="shared" si="5"/>
        <v>81</v>
      </c>
      <c r="B238" s="8" t="s">
        <v>452</v>
      </c>
      <c r="C238" s="1" t="s">
        <v>1452</v>
      </c>
      <c r="D238" s="229"/>
      <c r="E238" s="1"/>
      <c r="F238" s="1"/>
      <c r="G238" s="2">
        <v>94</v>
      </c>
      <c r="H238" s="2">
        <v>10</v>
      </c>
      <c r="I238" s="2"/>
      <c r="J238" s="1"/>
      <c r="K238" s="1"/>
      <c r="L238" s="60" t="s">
        <v>1236</v>
      </c>
    </row>
    <row r="239" spans="1:12" x14ac:dyDescent="0.25">
      <c r="A239" s="12">
        <f>A238+1</f>
        <v>82</v>
      </c>
      <c r="B239" s="8" t="s">
        <v>161</v>
      </c>
      <c r="C239" s="1" t="s">
        <v>1453</v>
      </c>
      <c r="D239" s="229"/>
      <c r="E239" s="1"/>
      <c r="F239" s="1"/>
      <c r="G239" s="2">
        <v>42</v>
      </c>
      <c r="H239" s="2"/>
      <c r="I239" s="2"/>
      <c r="J239" s="1"/>
      <c r="K239" s="1"/>
      <c r="L239" s="60" t="s">
        <v>1247</v>
      </c>
    </row>
    <row r="240" spans="1:12" x14ac:dyDescent="0.25">
      <c r="A240" s="5" t="s">
        <v>1454</v>
      </c>
      <c r="B240" s="8"/>
      <c r="C240" s="1"/>
      <c r="D240" s="229"/>
      <c r="E240" s="1"/>
      <c r="F240" s="1"/>
      <c r="G240" s="2"/>
      <c r="H240" s="2"/>
      <c r="I240" s="2"/>
      <c r="J240" s="1"/>
      <c r="K240" s="1"/>
      <c r="L240" s="60"/>
    </row>
    <row r="241" spans="1:12" x14ac:dyDescent="0.25">
      <c r="A241" s="12">
        <f>A239+1</f>
        <v>83</v>
      </c>
      <c r="B241" s="8" t="s">
        <v>897</v>
      </c>
      <c r="C241" s="1" t="s">
        <v>1455</v>
      </c>
      <c r="D241" s="229"/>
      <c r="E241" s="1"/>
      <c r="F241" s="1"/>
      <c r="G241" s="2">
        <v>3</v>
      </c>
      <c r="H241" s="2">
        <v>3</v>
      </c>
      <c r="I241" s="2"/>
      <c r="J241" s="1"/>
      <c r="K241" s="1"/>
      <c r="L241" s="60" t="s">
        <v>55</v>
      </c>
    </row>
    <row r="242" spans="1:12" x14ac:dyDescent="0.25">
      <c r="A242" s="12">
        <f t="shared" si="5"/>
        <v>84</v>
      </c>
      <c r="B242" s="8" t="s">
        <v>897</v>
      </c>
      <c r="C242" s="1" t="s">
        <v>1455</v>
      </c>
      <c r="D242" s="229"/>
      <c r="E242" s="1"/>
      <c r="F242" s="1"/>
      <c r="G242" s="2">
        <v>4</v>
      </c>
      <c r="H242" s="2">
        <v>4</v>
      </c>
      <c r="I242" s="2"/>
      <c r="J242" s="1"/>
      <c r="K242" s="1"/>
      <c r="L242" s="60" t="s">
        <v>58</v>
      </c>
    </row>
    <row r="243" spans="1:12" x14ac:dyDescent="0.25">
      <c r="A243" s="12">
        <f t="shared" si="5"/>
        <v>85</v>
      </c>
      <c r="B243" s="8" t="s">
        <v>800</v>
      </c>
      <c r="C243" s="1" t="s">
        <v>1456</v>
      </c>
      <c r="D243" s="229"/>
      <c r="E243" s="1"/>
      <c r="F243" s="1"/>
      <c r="G243" s="2">
        <v>3</v>
      </c>
      <c r="H243" s="2">
        <v>3</v>
      </c>
      <c r="I243" s="2"/>
      <c r="J243" s="1"/>
      <c r="K243" s="1"/>
      <c r="L243" s="60" t="s">
        <v>58</v>
      </c>
    </row>
    <row r="244" spans="1:12" x14ac:dyDescent="0.25">
      <c r="A244" s="12">
        <f t="shared" si="5"/>
        <v>86</v>
      </c>
      <c r="B244" s="8" t="s">
        <v>800</v>
      </c>
      <c r="C244" s="1" t="s">
        <v>1457</v>
      </c>
      <c r="D244" s="229"/>
      <c r="E244" s="1"/>
      <c r="F244" s="1"/>
      <c r="G244" s="2">
        <v>2</v>
      </c>
      <c r="H244" s="2">
        <v>2</v>
      </c>
      <c r="I244" s="2"/>
      <c r="J244" s="1"/>
      <c r="K244" s="1"/>
      <c r="L244" s="60" t="s">
        <v>58</v>
      </c>
    </row>
    <row r="245" spans="1:12" x14ac:dyDescent="0.25">
      <c r="A245" s="12">
        <f t="shared" si="5"/>
        <v>87</v>
      </c>
      <c r="B245" s="8" t="s">
        <v>800</v>
      </c>
      <c r="C245" s="1" t="s">
        <v>1458</v>
      </c>
      <c r="D245" s="229"/>
      <c r="E245" s="1"/>
      <c r="F245" s="1"/>
      <c r="G245" s="2">
        <v>5</v>
      </c>
      <c r="H245" s="2">
        <v>10</v>
      </c>
      <c r="I245" s="2"/>
      <c r="J245" s="1"/>
      <c r="K245" s="1"/>
      <c r="L245" s="60" t="s">
        <v>68</v>
      </c>
    </row>
    <row r="246" spans="1:12" x14ac:dyDescent="0.25">
      <c r="A246" s="12">
        <f t="shared" si="5"/>
        <v>88</v>
      </c>
      <c r="B246" s="8" t="s">
        <v>800</v>
      </c>
      <c r="C246" s="1" t="s">
        <v>1458</v>
      </c>
      <c r="D246" s="229"/>
      <c r="E246" s="1"/>
      <c r="F246" s="1"/>
      <c r="G246" s="2">
        <v>6</v>
      </c>
      <c r="H246" s="2">
        <v>6</v>
      </c>
      <c r="I246" s="2"/>
      <c r="J246" s="1"/>
      <c r="K246" s="1"/>
      <c r="L246" s="60" t="s">
        <v>1459</v>
      </c>
    </row>
    <row r="247" spans="1:12" x14ac:dyDescent="0.25">
      <c r="A247" s="12">
        <f t="shared" si="5"/>
        <v>89</v>
      </c>
      <c r="B247" s="8" t="s">
        <v>800</v>
      </c>
      <c r="C247" s="1" t="s">
        <v>1455</v>
      </c>
      <c r="D247" s="229"/>
      <c r="E247" s="1"/>
      <c r="F247" s="1"/>
      <c r="G247" s="2">
        <v>4</v>
      </c>
      <c r="H247" s="2">
        <v>14</v>
      </c>
      <c r="I247" s="2">
        <v>6</v>
      </c>
      <c r="J247" s="1"/>
      <c r="K247" s="1"/>
      <c r="L247" s="60" t="s">
        <v>58</v>
      </c>
    </row>
    <row r="248" spans="1:12" x14ac:dyDescent="0.25">
      <c r="A248" s="12">
        <f t="shared" si="5"/>
        <v>90</v>
      </c>
      <c r="B248" s="8" t="s">
        <v>800</v>
      </c>
      <c r="C248" s="1" t="s">
        <v>1455</v>
      </c>
      <c r="D248" s="229"/>
      <c r="E248" s="1"/>
      <c r="F248" s="1"/>
      <c r="G248" s="2">
        <v>4</v>
      </c>
      <c r="H248" s="2">
        <v>4</v>
      </c>
      <c r="I248" s="2"/>
      <c r="J248" s="1"/>
      <c r="K248" s="1"/>
      <c r="L248" s="60" t="s">
        <v>58</v>
      </c>
    </row>
    <row r="249" spans="1:12" x14ac:dyDescent="0.25">
      <c r="A249" s="12">
        <f t="shared" si="5"/>
        <v>91</v>
      </c>
      <c r="B249" s="8" t="s">
        <v>800</v>
      </c>
      <c r="C249" s="1" t="s">
        <v>1455</v>
      </c>
      <c r="D249" s="229"/>
      <c r="E249" s="1"/>
      <c r="F249" s="1"/>
      <c r="G249" s="2">
        <v>5</v>
      </c>
      <c r="H249" s="2">
        <v>15</v>
      </c>
      <c r="I249" s="2">
        <v>6</v>
      </c>
      <c r="J249" s="1"/>
      <c r="K249" s="1"/>
      <c r="L249" s="60" t="s">
        <v>1173</v>
      </c>
    </row>
    <row r="250" spans="1:12" x14ac:dyDescent="0.25">
      <c r="A250" s="12">
        <f t="shared" si="5"/>
        <v>92</v>
      </c>
      <c r="B250" s="8" t="s">
        <v>800</v>
      </c>
      <c r="C250" s="1" t="s">
        <v>1460</v>
      </c>
      <c r="D250" s="229"/>
      <c r="E250" s="1"/>
      <c r="F250" s="1"/>
      <c r="G250" s="2">
        <v>3</v>
      </c>
      <c r="H250" s="2">
        <v>13</v>
      </c>
      <c r="I250" s="2">
        <v>6</v>
      </c>
      <c r="J250" s="1"/>
      <c r="K250" s="1"/>
      <c r="L250" s="60" t="s">
        <v>58</v>
      </c>
    </row>
    <row r="251" spans="1:12" x14ac:dyDescent="0.25">
      <c r="A251" s="12">
        <f t="shared" si="5"/>
        <v>93</v>
      </c>
      <c r="B251" s="8" t="s">
        <v>800</v>
      </c>
      <c r="C251" s="1" t="s">
        <v>1461</v>
      </c>
      <c r="D251" s="229"/>
      <c r="E251" s="1"/>
      <c r="F251" s="1"/>
      <c r="G251" s="2">
        <v>3</v>
      </c>
      <c r="H251" s="2">
        <v>13</v>
      </c>
      <c r="I251" s="2">
        <v>6</v>
      </c>
      <c r="J251" s="1"/>
      <c r="K251" s="1"/>
      <c r="L251" s="60" t="s">
        <v>58</v>
      </c>
    </row>
    <row r="252" spans="1:12" x14ac:dyDescent="0.25">
      <c r="A252" s="12">
        <f t="shared" si="5"/>
        <v>94</v>
      </c>
      <c r="B252" s="8" t="s">
        <v>800</v>
      </c>
      <c r="C252" s="1" t="s">
        <v>1462</v>
      </c>
      <c r="D252" s="229"/>
      <c r="E252" s="1"/>
      <c r="F252" s="1"/>
      <c r="G252" s="2">
        <v>2</v>
      </c>
      <c r="H252" s="2"/>
      <c r="I252" s="2"/>
      <c r="J252" s="1"/>
      <c r="K252" s="1"/>
      <c r="L252" s="60" t="s">
        <v>58</v>
      </c>
    </row>
    <row r="253" spans="1:12" x14ac:dyDescent="0.25">
      <c r="A253" s="12">
        <f t="shared" si="5"/>
        <v>95</v>
      </c>
      <c r="B253" s="8" t="s">
        <v>223</v>
      </c>
      <c r="C253" s="1" t="s">
        <v>1463</v>
      </c>
      <c r="D253" s="229"/>
      <c r="E253" s="1"/>
      <c r="F253" s="1"/>
      <c r="G253" s="2">
        <v>19</v>
      </c>
      <c r="H253" s="2">
        <v>8</v>
      </c>
      <c r="I253" s="2">
        <v>6</v>
      </c>
      <c r="J253" s="1"/>
      <c r="K253" s="1"/>
      <c r="L253" s="60" t="s">
        <v>50</v>
      </c>
    </row>
    <row r="254" spans="1:12" x14ac:dyDescent="0.25">
      <c r="A254" s="12">
        <f t="shared" si="5"/>
        <v>96</v>
      </c>
      <c r="B254" s="8" t="s">
        <v>223</v>
      </c>
      <c r="C254" s="1" t="s">
        <v>1464</v>
      </c>
      <c r="D254" s="229"/>
      <c r="E254" s="1"/>
      <c r="F254" s="1"/>
      <c r="G254" s="2">
        <v>9</v>
      </c>
      <c r="H254" s="2">
        <v>19</v>
      </c>
      <c r="I254" s="2">
        <v>6</v>
      </c>
      <c r="J254" s="1"/>
      <c r="K254" s="1"/>
      <c r="L254" s="60" t="s">
        <v>50</v>
      </c>
    </row>
    <row r="255" spans="1:12" x14ac:dyDescent="0.25">
      <c r="A255" s="12">
        <f t="shared" si="5"/>
        <v>97</v>
      </c>
      <c r="B255" s="8" t="s">
        <v>223</v>
      </c>
      <c r="C255" s="1" t="s">
        <v>1465</v>
      </c>
      <c r="D255" s="229"/>
      <c r="E255" s="1"/>
      <c r="F255" s="1"/>
      <c r="G255" s="2">
        <v>10</v>
      </c>
      <c r="H255" s="2">
        <v>10</v>
      </c>
      <c r="I255" s="2"/>
      <c r="J255" s="1"/>
      <c r="K255" s="1"/>
      <c r="L255" s="60" t="s">
        <v>50</v>
      </c>
    </row>
    <row r="256" spans="1:12" x14ac:dyDescent="0.25">
      <c r="A256" s="12">
        <f t="shared" si="5"/>
        <v>98</v>
      </c>
      <c r="B256" s="8" t="s">
        <v>223</v>
      </c>
      <c r="C256" s="1" t="s">
        <v>1466</v>
      </c>
      <c r="D256" s="229"/>
      <c r="E256" s="1"/>
      <c r="F256" s="1"/>
      <c r="G256" s="2">
        <v>15</v>
      </c>
      <c r="H256" s="2">
        <v>15</v>
      </c>
      <c r="I256" s="2"/>
      <c r="J256" s="1"/>
      <c r="K256" s="1"/>
      <c r="L256" s="60" t="s">
        <v>60</v>
      </c>
    </row>
    <row r="257" spans="1:12" x14ac:dyDescent="0.25">
      <c r="A257" s="12">
        <f t="shared" si="5"/>
        <v>99</v>
      </c>
      <c r="B257" s="8" t="s">
        <v>223</v>
      </c>
      <c r="C257" s="1" t="s">
        <v>1467</v>
      </c>
      <c r="D257" s="229"/>
      <c r="E257" s="1"/>
      <c r="F257" s="1"/>
      <c r="G257" s="2">
        <v>16</v>
      </c>
      <c r="H257" s="2">
        <v>16</v>
      </c>
      <c r="I257" s="2"/>
      <c r="J257" s="1"/>
      <c r="K257" s="1"/>
      <c r="L257" s="60" t="s">
        <v>59</v>
      </c>
    </row>
    <row r="258" spans="1:12" x14ac:dyDescent="0.25">
      <c r="A258" s="12">
        <f t="shared" si="5"/>
        <v>100</v>
      </c>
      <c r="B258" s="8" t="s">
        <v>223</v>
      </c>
      <c r="C258" s="1" t="s">
        <v>1468</v>
      </c>
      <c r="D258" s="229"/>
      <c r="E258" s="1"/>
      <c r="F258" s="1"/>
      <c r="G258" s="2">
        <v>23</v>
      </c>
      <c r="H258" s="2">
        <v>2</v>
      </c>
      <c r="I258" s="2"/>
      <c r="J258" s="1"/>
      <c r="K258" s="1"/>
      <c r="L258" s="60" t="s">
        <v>52</v>
      </c>
    </row>
    <row r="259" spans="1:12" x14ac:dyDescent="0.25">
      <c r="A259" s="12">
        <f t="shared" si="5"/>
        <v>101</v>
      </c>
      <c r="B259" s="8" t="s">
        <v>223</v>
      </c>
      <c r="C259" s="1" t="s">
        <v>1469</v>
      </c>
      <c r="D259" s="229"/>
      <c r="E259" s="1"/>
      <c r="F259" s="1"/>
      <c r="G259" s="2">
        <v>11</v>
      </c>
      <c r="H259" s="2"/>
      <c r="I259" s="2">
        <v>6</v>
      </c>
      <c r="J259" s="1"/>
      <c r="K259" s="1"/>
      <c r="L259" s="60" t="s">
        <v>50</v>
      </c>
    </row>
    <row r="260" spans="1:12" x14ac:dyDescent="0.25">
      <c r="A260" s="12">
        <f t="shared" si="5"/>
        <v>102</v>
      </c>
      <c r="B260" s="8" t="s">
        <v>223</v>
      </c>
      <c r="C260" s="1" t="s">
        <v>1470</v>
      </c>
      <c r="D260" s="229"/>
      <c r="E260" s="1"/>
      <c r="F260" s="1"/>
      <c r="G260" s="2">
        <v>13</v>
      </c>
      <c r="H260" s="2">
        <v>13</v>
      </c>
      <c r="I260" s="2"/>
      <c r="J260" s="1"/>
      <c r="K260" s="1"/>
      <c r="L260" s="60" t="s">
        <v>50</v>
      </c>
    </row>
    <row r="261" spans="1:12" x14ac:dyDescent="0.25">
      <c r="A261" s="12" t="s">
        <v>234</v>
      </c>
      <c r="B261" s="8" t="s">
        <v>223</v>
      </c>
      <c r="C261" s="1" t="s">
        <v>1471</v>
      </c>
      <c r="D261" s="229"/>
      <c r="E261" s="1"/>
      <c r="F261" s="1"/>
      <c r="G261" s="2">
        <v>24</v>
      </c>
      <c r="H261" s="2">
        <v>3</v>
      </c>
      <c r="I261" s="2"/>
      <c r="J261" s="1"/>
      <c r="K261" s="1"/>
      <c r="L261" s="60" t="s">
        <v>50</v>
      </c>
    </row>
    <row r="262" spans="1:12" x14ac:dyDescent="0.25">
      <c r="A262" s="12">
        <f>A260+1</f>
        <v>103</v>
      </c>
      <c r="B262" s="8" t="s">
        <v>223</v>
      </c>
      <c r="C262" s="1" t="s">
        <v>1472</v>
      </c>
      <c r="D262" s="229"/>
      <c r="E262" s="1"/>
      <c r="F262" s="1"/>
      <c r="G262" s="2">
        <v>18</v>
      </c>
      <c r="H262" s="2">
        <v>7</v>
      </c>
      <c r="I262" s="2">
        <v>6</v>
      </c>
      <c r="J262" s="1"/>
      <c r="K262" s="1"/>
      <c r="L262" s="60" t="s">
        <v>50</v>
      </c>
    </row>
    <row r="263" spans="1:12" x14ac:dyDescent="0.25">
      <c r="A263" s="12">
        <f t="shared" si="5"/>
        <v>104</v>
      </c>
      <c r="B263" s="8" t="s">
        <v>223</v>
      </c>
      <c r="C263" s="1" t="s">
        <v>1286</v>
      </c>
      <c r="D263" s="229"/>
      <c r="E263" s="1"/>
      <c r="F263" s="1"/>
      <c r="G263" s="2">
        <v>14</v>
      </c>
      <c r="H263" s="2">
        <v>14</v>
      </c>
      <c r="I263" s="2"/>
      <c r="J263" s="1"/>
      <c r="K263" s="1"/>
      <c r="L263" s="60" t="s">
        <v>52</v>
      </c>
    </row>
    <row r="264" spans="1:12" x14ac:dyDescent="0.25">
      <c r="A264" s="12">
        <f t="shared" si="5"/>
        <v>105</v>
      </c>
      <c r="B264" s="8" t="s">
        <v>223</v>
      </c>
      <c r="C264" s="1" t="s">
        <v>237</v>
      </c>
      <c r="D264" s="229"/>
      <c r="E264" s="1"/>
      <c r="F264" s="1"/>
      <c r="G264" s="2">
        <v>23</v>
      </c>
      <c r="H264" s="2">
        <v>2</v>
      </c>
      <c r="I264" s="2"/>
      <c r="J264" s="1"/>
      <c r="K264" s="1"/>
      <c r="L264" s="60" t="s">
        <v>50</v>
      </c>
    </row>
    <row r="265" spans="1:12" x14ac:dyDescent="0.25">
      <c r="A265" s="12">
        <f t="shared" si="5"/>
        <v>106</v>
      </c>
      <c r="B265" s="8" t="s">
        <v>223</v>
      </c>
      <c r="C265" s="1" t="s">
        <v>1473</v>
      </c>
      <c r="D265" s="229"/>
      <c r="E265" s="1"/>
      <c r="F265" s="1"/>
      <c r="G265" s="2">
        <v>5</v>
      </c>
      <c r="H265" s="2">
        <v>15</v>
      </c>
      <c r="I265" s="2">
        <v>6</v>
      </c>
      <c r="J265" s="1"/>
      <c r="K265" s="1"/>
      <c r="L265" s="60" t="s">
        <v>50</v>
      </c>
    </row>
    <row r="266" spans="1:12" x14ac:dyDescent="0.25">
      <c r="A266" s="12">
        <f t="shared" si="5"/>
        <v>107</v>
      </c>
      <c r="B266" s="8" t="s">
        <v>223</v>
      </c>
      <c r="C266" s="1" t="s">
        <v>1474</v>
      </c>
      <c r="D266" s="229"/>
      <c r="E266" s="1"/>
      <c r="F266" s="1"/>
      <c r="G266" s="2">
        <v>28</v>
      </c>
      <c r="H266" s="2">
        <v>7</v>
      </c>
      <c r="I266" s="2"/>
      <c r="J266" s="1"/>
      <c r="K266" s="1"/>
      <c r="L266" s="60" t="s">
        <v>50</v>
      </c>
    </row>
    <row r="267" spans="1:12" x14ac:dyDescent="0.25">
      <c r="A267" s="12">
        <f t="shared" si="5"/>
        <v>108</v>
      </c>
      <c r="B267" s="8" t="s">
        <v>223</v>
      </c>
      <c r="C267" s="1" t="s">
        <v>1475</v>
      </c>
      <c r="D267" s="229"/>
      <c r="E267" s="1"/>
      <c r="F267" s="1"/>
      <c r="G267" s="2">
        <v>24</v>
      </c>
      <c r="H267" s="2">
        <v>3</v>
      </c>
      <c r="I267" s="2"/>
      <c r="J267" s="1"/>
      <c r="K267" s="1"/>
      <c r="L267" s="60" t="s">
        <v>52</v>
      </c>
    </row>
    <row r="268" spans="1:12" x14ac:dyDescent="0.25">
      <c r="A268" s="12">
        <f t="shared" si="5"/>
        <v>109</v>
      </c>
      <c r="B268" s="8" t="s">
        <v>223</v>
      </c>
      <c r="C268" s="1" t="s">
        <v>1476</v>
      </c>
      <c r="D268" s="229"/>
      <c r="E268" s="1"/>
      <c r="F268" s="1"/>
      <c r="G268" s="2">
        <v>13</v>
      </c>
      <c r="H268" s="2">
        <v>2</v>
      </c>
      <c r="I268" s="2">
        <v>6</v>
      </c>
      <c r="J268" s="1"/>
      <c r="K268" s="1"/>
      <c r="L268" s="60" t="s">
        <v>60</v>
      </c>
    </row>
    <row r="269" spans="1:12" x14ac:dyDescent="0.25">
      <c r="A269" s="12">
        <f t="shared" si="5"/>
        <v>110</v>
      </c>
      <c r="B269" s="8" t="s">
        <v>223</v>
      </c>
      <c r="C269" s="1" t="s">
        <v>1477</v>
      </c>
      <c r="D269" s="229"/>
      <c r="E269" s="1"/>
      <c r="F269" s="1"/>
      <c r="G269" s="2">
        <v>9</v>
      </c>
      <c r="H269" s="2">
        <v>19</v>
      </c>
      <c r="I269" s="2">
        <v>6</v>
      </c>
      <c r="J269" s="1"/>
      <c r="K269" s="1"/>
      <c r="L269" s="60" t="s">
        <v>59</v>
      </c>
    </row>
    <row r="270" spans="1:12" x14ac:dyDescent="0.25">
      <c r="A270" s="12">
        <f t="shared" si="5"/>
        <v>111</v>
      </c>
      <c r="B270" s="8" t="s">
        <v>223</v>
      </c>
      <c r="C270" s="1" t="s">
        <v>1478</v>
      </c>
      <c r="D270" s="229"/>
      <c r="E270" s="1"/>
      <c r="F270" s="1"/>
      <c r="G270" s="2">
        <v>28</v>
      </c>
      <c r="H270" s="2">
        <v>17</v>
      </c>
      <c r="I270" s="2">
        <v>6</v>
      </c>
      <c r="J270" s="1"/>
      <c r="K270" s="1"/>
      <c r="L270" s="60" t="s">
        <v>50</v>
      </c>
    </row>
    <row r="271" spans="1:12" x14ac:dyDescent="0.25">
      <c r="A271" s="12">
        <f t="shared" si="5"/>
        <v>112</v>
      </c>
      <c r="B271" s="8" t="s">
        <v>223</v>
      </c>
      <c r="C271" s="1" t="s">
        <v>1479</v>
      </c>
      <c r="D271" s="229"/>
      <c r="E271" s="1"/>
      <c r="F271" s="1"/>
      <c r="G271" s="2">
        <v>16</v>
      </c>
      <c r="H271" s="2">
        <v>5</v>
      </c>
      <c r="I271" s="2">
        <v>6</v>
      </c>
      <c r="J271" s="1"/>
      <c r="K271" s="1"/>
      <c r="L271" s="60" t="s">
        <v>60</v>
      </c>
    </row>
    <row r="272" spans="1:12" x14ac:dyDescent="0.25">
      <c r="A272" s="12">
        <f t="shared" si="5"/>
        <v>113</v>
      </c>
      <c r="B272" s="8" t="s">
        <v>223</v>
      </c>
      <c r="C272" s="1" t="s">
        <v>1480</v>
      </c>
      <c r="D272" s="229"/>
      <c r="E272" s="1"/>
      <c r="F272" s="1"/>
      <c r="G272" s="2">
        <v>22</v>
      </c>
      <c r="H272" s="2">
        <v>11</v>
      </c>
      <c r="I272" s="2">
        <v>6</v>
      </c>
      <c r="J272" s="1"/>
      <c r="K272" s="1"/>
      <c r="L272" s="60" t="s">
        <v>50</v>
      </c>
    </row>
    <row r="273" spans="1:12" x14ac:dyDescent="0.25">
      <c r="A273" s="12">
        <f t="shared" si="5"/>
        <v>114</v>
      </c>
      <c r="B273" s="8" t="s">
        <v>223</v>
      </c>
      <c r="C273" s="1" t="s">
        <v>1481</v>
      </c>
      <c r="D273" s="229"/>
      <c r="E273" s="1"/>
      <c r="F273" s="1"/>
      <c r="G273" s="2">
        <v>13</v>
      </c>
      <c r="H273" s="2">
        <v>13</v>
      </c>
      <c r="I273" s="2"/>
      <c r="J273" s="1"/>
      <c r="K273" s="1"/>
      <c r="L273" s="60" t="s">
        <v>50</v>
      </c>
    </row>
    <row r="274" spans="1:12" x14ac:dyDescent="0.25">
      <c r="A274" s="12">
        <f t="shared" si="5"/>
        <v>115</v>
      </c>
      <c r="B274" s="8" t="s">
        <v>223</v>
      </c>
      <c r="C274" s="1" t="s">
        <v>1482</v>
      </c>
      <c r="D274" s="229"/>
      <c r="E274" s="1"/>
      <c r="F274" s="1"/>
      <c r="G274" s="2">
        <v>15</v>
      </c>
      <c r="H274" s="2">
        <v>15</v>
      </c>
      <c r="I274" s="2"/>
      <c r="J274" s="1"/>
      <c r="K274" s="1"/>
      <c r="L274" s="60" t="s">
        <v>60</v>
      </c>
    </row>
    <row r="275" spans="1:12" x14ac:dyDescent="0.25">
      <c r="A275" s="12" t="s">
        <v>248</v>
      </c>
      <c r="B275" s="8" t="s">
        <v>223</v>
      </c>
      <c r="C275" s="1" t="s">
        <v>1483</v>
      </c>
      <c r="D275" s="229"/>
      <c r="E275" s="1"/>
      <c r="F275" s="1"/>
      <c r="G275" s="2">
        <v>30</v>
      </c>
      <c r="H275" s="2">
        <v>9</v>
      </c>
      <c r="I275" s="2"/>
      <c r="J275" s="1"/>
      <c r="K275" s="1"/>
      <c r="L275" s="60" t="s">
        <v>52</v>
      </c>
    </row>
    <row r="276" spans="1:12" x14ac:dyDescent="0.25">
      <c r="A276" s="12">
        <v>116</v>
      </c>
      <c r="B276" s="8" t="s">
        <v>637</v>
      </c>
      <c r="C276" s="1" t="s">
        <v>1484</v>
      </c>
      <c r="D276" s="229"/>
      <c r="E276" s="1"/>
      <c r="F276" s="1"/>
      <c r="G276" s="2">
        <v>3</v>
      </c>
      <c r="H276" s="2">
        <v>3</v>
      </c>
      <c r="I276" s="2"/>
      <c r="J276" s="1"/>
      <c r="K276" s="1"/>
      <c r="L276" s="60" t="s">
        <v>1246</v>
      </c>
    </row>
    <row r="277" spans="1:12" x14ac:dyDescent="0.25">
      <c r="A277" s="12">
        <f t="shared" si="5"/>
        <v>117</v>
      </c>
      <c r="B277" s="8" t="s">
        <v>637</v>
      </c>
      <c r="C277" s="1" t="s">
        <v>1485</v>
      </c>
      <c r="D277" s="229"/>
      <c r="E277" s="1"/>
      <c r="F277" s="1"/>
      <c r="G277" s="2">
        <v>1</v>
      </c>
      <c r="H277" s="2">
        <v>15</v>
      </c>
      <c r="I277" s="2"/>
      <c r="J277" s="1"/>
      <c r="K277" s="1"/>
      <c r="L277" s="60" t="s">
        <v>57</v>
      </c>
    </row>
    <row r="278" spans="1:12" x14ac:dyDescent="0.25">
      <c r="A278" s="12">
        <f t="shared" si="5"/>
        <v>118</v>
      </c>
      <c r="B278" s="8" t="s">
        <v>637</v>
      </c>
      <c r="C278" s="1" t="s">
        <v>1486</v>
      </c>
      <c r="D278" s="229"/>
      <c r="E278" s="1"/>
      <c r="F278" s="1"/>
      <c r="G278" s="2">
        <v>1</v>
      </c>
      <c r="H278" s="2">
        <v>15</v>
      </c>
      <c r="I278" s="2"/>
      <c r="J278" s="1"/>
      <c r="K278" s="1"/>
      <c r="L278" s="60" t="s">
        <v>57</v>
      </c>
    </row>
    <row r="279" spans="1:12" x14ac:dyDescent="0.25">
      <c r="A279" s="12">
        <f t="shared" si="5"/>
        <v>119</v>
      </c>
      <c r="B279" s="8" t="s">
        <v>637</v>
      </c>
      <c r="C279" s="1" t="s">
        <v>1403</v>
      </c>
      <c r="D279" s="229"/>
      <c r="E279" s="1"/>
      <c r="F279" s="1"/>
      <c r="G279" s="2">
        <v>1</v>
      </c>
      <c r="H279" s="2">
        <v>15</v>
      </c>
      <c r="I279" s="2"/>
      <c r="J279" s="1"/>
      <c r="K279" s="1"/>
      <c r="L279" s="60" t="s">
        <v>57</v>
      </c>
    </row>
    <row r="280" spans="1:12" x14ac:dyDescent="0.25">
      <c r="A280" s="12">
        <f t="shared" si="5"/>
        <v>120</v>
      </c>
      <c r="B280" s="8" t="s">
        <v>637</v>
      </c>
      <c r="C280" s="1" t="s">
        <v>1487</v>
      </c>
      <c r="D280" s="229"/>
      <c r="E280" s="1"/>
      <c r="F280" s="1"/>
      <c r="G280" s="2">
        <v>2</v>
      </c>
      <c r="H280" s="2">
        <v>5</v>
      </c>
      <c r="I280" s="2"/>
      <c r="J280" s="1"/>
      <c r="K280" s="1"/>
      <c r="L280" s="60" t="s">
        <v>57</v>
      </c>
    </row>
    <row r="281" spans="1:12" x14ac:dyDescent="0.25">
      <c r="A281" s="12">
        <f t="shared" si="5"/>
        <v>121</v>
      </c>
      <c r="B281" s="8" t="s">
        <v>637</v>
      </c>
      <c r="C281" s="1" t="s">
        <v>1488</v>
      </c>
      <c r="D281" s="229"/>
      <c r="E281" s="1"/>
      <c r="F281" s="1"/>
      <c r="G281" s="2">
        <v>2</v>
      </c>
      <c r="H281" s="2">
        <v>10</v>
      </c>
      <c r="I281" s="2"/>
      <c r="J281" s="1"/>
      <c r="K281" s="1"/>
      <c r="L281" s="60" t="s">
        <v>52</v>
      </c>
    </row>
    <row r="282" spans="1:12" x14ac:dyDescent="0.25">
      <c r="A282" s="12">
        <f t="shared" si="5"/>
        <v>122</v>
      </c>
      <c r="B282" s="8" t="s">
        <v>637</v>
      </c>
      <c r="C282" s="1" t="s">
        <v>1399</v>
      </c>
      <c r="D282" s="229"/>
      <c r="E282" s="1"/>
      <c r="F282" s="1"/>
      <c r="G282" s="2">
        <v>2</v>
      </c>
      <c r="H282" s="2"/>
      <c r="I282" s="2"/>
      <c r="J282" s="1"/>
      <c r="K282" s="1"/>
      <c r="L282" s="60" t="s">
        <v>57</v>
      </c>
    </row>
    <row r="283" spans="1:12" x14ac:dyDescent="0.25">
      <c r="A283" s="12">
        <f t="shared" si="5"/>
        <v>123</v>
      </c>
      <c r="B283" s="8" t="s">
        <v>637</v>
      </c>
      <c r="C283" s="1" t="s">
        <v>1401</v>
      </c>
      <c r="D283" s="229"/>
      <c r="E283" s="1"/>
      <c r="F283" s="1"/>
      <c r="G283" s="2">
        <v>3</v>
      </c>
      <c r="H283" s="2">
        <v>10</v>
      </c>
      <c r="I283" s="2"/>
      <c r="J283" s="1"/>
      <c r="K283" s="1"/>
      <c r="L283" s="60" t="s">
        <v>69</v>
      </c>
    </row>
    <row r="284" spans="1:12" x14ac:dyDescent="0.25">
      <c r="A284" s="12">
        <f t="shared" si="5"/>
        <v>124</v>
      </c>
      <c r="B284" s="8" t="s">
        <v>637</v>
      </c>
      <c r="C284" s="1" t="s">
        <v>1403</v>
      </c>
      <c r="D284" s="229"/>
      <c r="E284" s="1"/>
      <c r="F284" s="1"/>
      <c r="G284" s="2">
        <v>2</v>
      </c>
      <c r="H284" s="2">
        <v>10</v>
      </c>
      <c r="I284" s="2"/>
      <c r="J284" s="1"/>
      <c r="K284" s="1"/>
      <c r="L284" s="60" t="s">
        <v>69</v>
      </c>
    </row>
    <row r="285" spans="1:12" x14ac:dyDescent="0.25">
      <c r="A285" s="12">
        <f t="shared" si="5"/>
        <v>125</v>
      </c>
      <c r="B285" s="8" t="s">
        <v>637</v>
      </c>
      <c r="C285" s="1" t="s">
        <v>1399</v>
      </c>
      <c r="D285" s="229"/>
      <c r="E285" s="1"/>
      <c r="F285" s="1"/>
      <c r="G285" s="2">
        <v>2</v>
      </c>
      <c r="H285" s="2">
        <v>5</v>
      </c>
      <c r="I285" s="2"/>
      <c r="J285" s="1"/>
      <c r="K285" s="1"/>
      <c r="L285" s="60" t="s">
        <v>57</v>
      </c>
    </row>
    <row r="286" spans="1:12" x14ac:dyDescent="0.25">
      <c r="A286" s="12">
        <f t="shared" si="5"/>
        <v>126</v>
      </c>
      <c r="B286" s="8" t="s">
        <v>637</v>
      </c>
      <c r="C286" s="1" t="s">
        <v>1485</v>
      </c>
      <c r="D286" s="229"/>
      <c r="E286" s="1"/>
      <c r="F286" s="1"/>
      <c r="G286" s="2">
        <v>3</v>
      </c>
      <c r="H286" s="2"/>
      <c r="I286" s="2"/>
      <c r="J286" s="1"/>
      <c r="K286" s="1"/>
      <c r="L286" s="60" t="s">
        <v>68</v>
      </c>
    </row>
    <row r="287" spans="1:12" x14ac:dyDescent="0.25">
      <c r="A287" s="12">
        <f t="shared" si="5"/>
        <v>127</v>
      </c>
      <c r="B287" s="8" t="s">
        <v>637</v>
      </c>
      <c r="C287" s="1" t="s">
        <v>1489</v>
      </c>
      <c r="D287" s="229"/>
      <c r="E287" s="1"/>
      <c r="F287" s="1"/>
      <c r="G287" s="2">
        <v>3</v>
      </c>
      <c r="H287" s="2">
        <v>15</v>
      </c>
      <c r="I287" s="2"/>
      <c r="J287" s="1"/>
      <c r="K287" s="1"/>
      <c r="L287" s="60" t="s">
        <v>68</v>
      </c>
    </row>
    <row r="288" spans="1:12" x14ac:dyDescent="0.25">
      <c r="A288" s="12">
        <v>128</v>
      </c>
      <c r="B288" s="8" t="s">
        <v>637</v>
      </c>
      <c r="C288" s="1" t="s">
        <v>1490</v>
      </c>
      <c r="D288" s="229"/>
      <c r="E288" s="1"/>
      <c r="F288" s="1"/>
      <c r="G288" s="2">
        <v>4</v>
      </c>
      <c r="H288" s="2">
        <v>15</v>
      </c>
      <c r="I288" s="2"/>
      <c r="J288" s="1"/>
      <c r="K288" s="1"/>
      <c r="L288" s="60" t="s">
        <v>1246</v>
      </c>
    </row>
    <row r="289" spans="1:12" x14ac:dyDescent="0.25">
      <c r="A289" s="12" t="s">
        <v>656</v>
      </c>
      <c r="B289" s="8" t="s">
        <v>637</v>
      </c>
      <c r="C289" s="1" t="s">
        <v>1286</v>
      </c>
      <c r="D289" s="229"/>
      <c r="E289" s="1"/>
      <c r="F289" s="1"/>
      <c r="G289" s="2">
        <v>2</v>
      </c>
      <c r="H289" s="2">
        <v>10</v>
      </c>
      <c r="I289" s="2"/>
      <c r="J289" s="1"/>
      <c r="K289" s="1"/>
      <c r="L289" s="60" t="s">
        <v>58</v>
      </c>
    </row>
    <row r="290" spans="1:12" x14ac:dyDescent="0.25">
      <c r="A290" s="12">
        <v>129</v>
      </c>
      <c r="B290" s="8" t="s">
        <v>83</v>
      </c>
      <c r="C290" s="1" t="s">
        <v>1491</v>
      </c>
      <c r="D290" s="229"/>
      <c r="E290" s="1"/>
      <c r="F290" s="1"/>
      <c r="G290" s="2">
        <v>3</v>
      </c>
      <c r="H290" s="2">
        <v>13</v>
      </c>
      <c r="I290" s="2">
        <v>6</v>
      </c>
      <c r="J290" s="1"/>
      <c r="K290" s="1"/>
      <c r="L290" s="60" t="s">
        <v>68</v>
      </c>
    </row>
    <row r="291" spans="1:12" x14ac:dyDescent="0.25">
      <c r="A291" s="12">
        <f t="shared" si="5"/>
        <v>130</v>
      </c>
      <c r="B291" s="8" t="s">
        <v>139</v>
      </c>
      <c r="C291" s="1" t="s">
        <v>140</v>
      </c>
      <c r="D291" s="229"/>
      <c r="E291" s="1"/>
      <c r="F291" s="1"/>
      <c r="G291" s="2">
        <v>1</v>
      </c>
      <c r="H291" s="2">
        <v>15</v>
      </c>
      <c r="I291" s="2"/>
      <c r="J291" s="1"/>
      <c r="K291" s="1"/>
      <c r="L291" s="60" t="s">
        <v>1246</v>
      </c>
    </row>
    <row r="292" spans="1:12" x14ac:dyDescent="0.25">
      <c r="A292" s="12">
        <f t="shared" ref="A292:A356" si="6">A291+1</f>
        <v>131</v>
      </c>
      <c r="B292" s="8" t="s">
        <v>139</v>
      </c>
      <c r="C292" s="1" t="s">
        <v>1492</v>
      </c>
      <c r="D292" s="229"/>
      <c r="E292" s="1"/>
      <c r="F292" s="1"/>
      <c r="G292" s="2">
        <v>1</v>
      </c>
      <c r="H292" s="2">
        <v>10</v>
      </c>
      <c r="I292" s="2"/>
      <c r="J292" s="1"/>
      <c r="K292" s="1"/>
      <c r="L292" s="60" t="s">
        <v>1152</v>
      </c>
    </row>
    <row r="293" spans="1:12" x14ac:dyDescent="0.25">
      <c r="A293" s="12">
        <f t="shared" si="6"/>
        <v>132</v>
      </c>
      <c r="B293" s="8" t="s">
        <v>139</v>
      </c>
      <c r="C293" s="1" t="s">
        <v>1493</v>
      </c>
      <c r="D293" s="229"/>
      <c r="E293" s="1"/>
      <c r="F293" s="1"/>
      <c r="G293" s="2">
        <v>2</v>
      </c>
      <c r="H293" s="2">
        <v>15</v>
      </c>
      <c r="I293" s="2"/>
      <c r="J293" s="1"/>
      <c r="K293" s="1"/>
      <c r="L293" s="60" t="s">
        <v>68</v>
      </c>
    </row>
    <row r="294" spans="1:12" x14ac:dyDescent="0.25">
      <c r="A294" s="12">
        <f t="shared" si="6"/>
        <v>133</v>
      </c>
      <c r="B294" s="8" t="s">
        <v>384</v>
      </c>
      <c r="C294" s="1" t="s">
        <v>1286</v>
      </c>
      <c r="D294" s="229"/>
      <c r="E294" s="1"/>
      <c r="F294" s="1"/>
      <c r="G294" s="2">
        <v>9</v>
      </c>
      <c r="H294" s="2">
        <v>9</v>
      </c>
      <c r="I294" s="2"/>
      <c r="J294" s="1"/>
      <c r="K294" s="1"/>
      <c r="L294" s="60" t="s">
        <v>1176</v>
      </c>
    </row>
    <row r="295" spans="1:12" x14ac:dyDescent="0.25">
      <c r="A295" s="12">
        <f t="shared" si="6"/>
        <v>134</v>
      </c>
      <c r="B295" s="8" t="s">
        <v>557</v>
      </c>
      <c r="C295" s="1" t="s">
        <v>1494</v>
      </c>
      <c r="D295" s="229"/>
      <c r="E295" s="1"/>
      <c r="F295" s="1"/>
      <c r="G295" s="2">
        <v>9</v>
      </c>
      <c r="H295" s="2">
        <v>9</v>
      </c>
      <c r="I295" s="2"/>
      <c r="J295" s="1"/>
      <c r="K295" s="1"/>
      <c r="L295" s="60" t="s">
        <v>1203</v>
      </c>
    </row>
    <row r="296" spans="1:12" x14ac:dyDescent="0.25">
      <c r="A296" s="12">
        <f t="shared" si="6"/>
        <v>135</v>
      </c>
      <c r="B296" s="8" t="s">
        <v>171</v>
      </c>
      <c r="C296" s="1" t="s">
        <v>1286</v>
      </c>
      <c r="D296" s="229"/>
      <c r="E296" s="1"/>
      <c r="F296" s="1"/>
      <c r="G296" s="2">
        <v>1</v>
      </c>
      <c r="H296" s="2">
        <v>11</v>
      </c>
      <c r="I296" s="2">
        <v>6</v>
      </c>
      <c r="J296" s="1"/>
      <c r="K296" s="1"/>
      <c r="L296" s="60" t="s">
        <v>1234</v>
      </c>
    </row>
    <row r="297" spans="1:12" x14ac:dyDescent="0.25">
      <c r="A297" s="12">
        <f t="shared" si="6"/>
        <v>136</v>
      </c>
      <c r="B297" s="8" t="s">
        <v>895</v>
      </c>
      <c r="C297" s="1" t="s">
        <v>1495</v>
      </c>
      <c r="D297" s="229"/>
      <c r="E297" s="1"/>
      <c r="F297" s="1"/>
      <c r="G297" s="2">
        <v>4</v>
      </c>
      <c r="H297" s="2">
        <v>14</v>
      </c>
      <c r="I297" s="2">
        <v>6</v>
      </c>
      <c r="J297" s="1"/>
      <c r="K297" s="1"/>
      <c r="L297" s="60" t="s">
        <v>1234</v>
      </c>
    </row>
    <row r="298" spans="1:12" x14ac:dyDescent="0.25">
      <c r="A298" s="5" t="s">
        <v>1496</v>
      </c>
      <c r="B298" s="8"/>
      <c r="C298" s="1"/>
      <c r="D298" s="229"/>
      <c r="E298" s="1"/>
      <c r="F298" s="1"/>
      <c r="G298" s="2"/>
      <c r="H298" s="2"/>
      <c r="I298" s="2"/>
      <c r="J298" s="1"/>
      <c r="K298" s="1"/>
      <c r="L298" s="60"/>
    </row>
    <row r="299" spans="1:12" x14ac:dyDescent="0.25">
      <c r="A299" s="12">
        <f>A297+1</f>
        <v>137</v>
      </c>
      <c r="B299" s="8" t="s">
        <v>192</v>
      </c>
      <c r="C299" s="1" t="s">
        <v>1384</v>
      </c>
      <c r="D299" s="229"/>
      <c r="E299" s="1"/>
      <c r="F299" s="1"/>
      <c r="G299" s="2">
        <v>4</v>
      </c>
      <c r="H299" s="2">
        <v>4</v>
      </c>
      <c r="I299" s="2"/>
      <c r="J299" s="1"/>
      <c r="K299" s="1"/>
      <c r="L299" s="60" t="s">
        <v>58</v>
      </c>
    </row>
    <row r="300" spans="1:12" x14ac:dyDescent="0.25">
      <c r="A300" s="12">
        <f t="shared" si="6"/>
        <v>138</v>
      </c>
      <c r="B300" s="8" t="s">
        <v>192</v>
      </c>
      <c r="C300" s="1" t="s">
        <v>1497</v>
      </c>
      <c r="D300" s="229"/>
      <c r="E300" s="1"/>
      <c r="F300" s="1"/>
      <c r="G300" s="2">
        <v>2</v>
      </c>
      <c r="H300" s="2">
        <v>2</v>
      </c>
      <c r="I300" s="2"/>
      <c r="J300" s="1"/>
      <c r="K300" s="1"/>
      <c r="L300" s="60" t="s">
        <v>58</v>
      </c>
    </row>
    <row r="301" spans="1:12" x14ac:dyDescent="0.25">
      <c r="A301" s="12">
        <f t="shared" si="6"/>
        <v>139</v>
      </c>
      <c r="B301" s="8" t="s">
        <v>192</v>
      </c>
      <c r="C301" s="1" t="s">
        <v>1498</v>
      </c>
      <c r="D301" s="229"/>
      <c r="E301" s="1"/>
      <c r="F301" s="1"/>
      <c r="G301" s="2">
        <v>2</v>
      </c>
      <c r="H301" s="2">
        <v>2</v>
      </c>
      <c r="I301" s="2"/>
      <c r="J301" s="1"/>
      <c r="K301" s="1"/>
      <c r="L301" s="60" t="s">
        <v>58</v>
      </c>
    </row>
    <row r="302" spans="1:12" x14ac:dyDescent="0.25">
      <c r="A302" s="12">
        <f t="shared" si="6"/>
        <v>140</v>
      </c>
      <c r="B302" s="8" t="s">
        <v>192</v>
      </c>
      <c r="C302" s="1" t="s">
        <v>1499</v>
      </c>
      <c r="D302" s="229"/>
      <c r="E302" s="1"/>
      <c r="F302" s="1"/>
      <c r="G302" s="2">
        <v>5</v>
      </c>
      <c r="H302" s="2">
        <v>15</v>
      </c>
      <c r="I302" s="2">
        <v>6</v>
      </c>
      <c r="J302" s="1"/>
      <c r="K302" s="1"/>
      <c r="L302" s="60" t="s">
        <v>1224</v>
      </c>
    </row>
    <row r="303" spans="1:12" x14ac:dyDescent="0.25">
      <c r="A303" s="12">
        <f t="shared" si="6"/>
        <v>141</v>
      </c>
      <c r="B303" s="8" t="s">
        <v>196</v>
      </c>
      <c r="C303" s="1" t="s">
        <v>1369</v>
      </c>
      <c r="D303" s="229"/>
      <c r="E303" s="1"/>
      <c r="F303" s="1"/>
      <c r="G303" s="2">
        <v>16</v>
      </c>
      <c r="H303" s="2">
        <v>16</v>
      </c>
      <c r="I303" s="2"/>
      <c r="J303" s="1"/>
      <c r="K303" s="1"/>
      <c r="L303" s="60" t="s">
        <v>1184</v>
      </c>
    </row>
    <row r="304" spans="1:12" x14ac:dyDescent="0.25">
      <c r="A304" s="12">
        <f t="shared" si="6"/>
        <v>142</v>
      </c>
      <c r="B304" s="8" t="s">
        <v>206</v>
      </c>
      <c r="C304" s="1" t="s">
        <v>1500</v>
      </c>
      <c r="D304" s="229"/>
      <c r="E304" s="1"/>
      <c r="F304" s="1"/>
      <c r="G304" s="2">
        <v>28</v>
      </c>
      <c r="H304" s="2">
        <v>7</v>
      </c>
      <c r="I304" s="2"/>
      <c r="J304" s="1"/>
      <c r="K304" s="1"/>
      <c r="L304" s="60" t="s">
        <v>1181</v>
      </c>
    </row>
    <row r="305" spans="1:12" x14ac:dyDescent="0.25">
      <c r="A305" s="12">
        <f t="shared" si="6"/>
        <v>143</v>
      </c>
      <c r="B305" s="8" t="s">
        <v>208</v>
      </c>
      <c r="C305" s="1" t="s">
        <v>1501</v>
      </c>
      <c r="D305" s="229"/>
      <c r="E305" s="1"/>
      <c r="F305" s="1"/>
      <c r="G305" s="2">
        <v>13</v>
      </c>
      <c r="H305" s="2">
        <v>13</v>
      </c>
      <c r="I305" s="2"/>
      <c r="J305" s="1"/>
      <c r="K305" s="1"/>
      <c r="L305" s="60" t="s">
        <v>1244</v>
      </c>
    </row>
    <row r="306" spans="1:12" x14ac:dyDescent="0.25">
      <c r="A306" s="12">
        <f t="shared" si="6"/>
        <v>144</v>
      </c>
      <c r="B306" s="8" t="s">
        <v>217</v>
      </c>
      <c r="C306" s="1" t="s">
        <v>1502</v>
      </c>
      <c r="D306" s="229"/>
      <c r="E306" s="1"/>
      <c r="F306" s="1"/>
      <c r="G306" s="2">
        <v>3</v>
      </c>
      <c r="H306" s="2">
        <v>13</v>
      </c>
      <c r="I306" s="2">
        <v>6</v>
      </c>
      <c r="J306" s="1"/>
      <c r="K306" s="1"/>
      <c r="L306" s="60" t="s">
        <v>51</v>
      </c>
    </row>
    <row r="307" spans="1:12" x14ac:dyDescent="0.25">
      <c r="A307" s="12">
        <f t="shared" si="6"/>
        <v>145</v>
      </c>
      <c r="B307" s="8" t="s">
        <v>223</v>
      </c>
      <c r="C307" s="1" t="s">
        <v>1503</v>
      </c>
      <c r="D307" s="229"/>
      <c r="E307" s="1"/>
      <c r="F307" s="1"/>
      <c r="G307" s="2">
        <v>15</v>
      </c>
      <c r="H307" s="2">
        <v>15</v>
      </c>
      <c r="I307" s="2"/>
      <c r="J307" s="1"/>
      <c r="K307" s="1"/>
      <c r="L307" s="60" t="s">
        <v>55</v>
      </c>
    </row>
    <row r="308" spans="1:12" x14ac:dyDescent="0.25">
      <c r="A308" s="12">
        <f t="shared" si="6"/>
        <v>146</v>
      </c>
      <c r="B308" s="8" t="s">
        <v>223</v>
      </c>
      <c r="C308" s="1" t="s">
        <v>1504</v>
      </c>
      <c r="D308" s="229"/>
      <c r="E308" s="1"/>
      <c r="F308" s="1"/>
      <c r="G308" s="2">
        <v>18</v>
      </c>
      <c r="H308" s="2">
        <v>7</v>
      </c>
      <c r="I308" s="2">
        <v>6</v>
      </c>
      <c r="J308" s="1"/>
      <c r="K308" s="1"/>
      <c r="L308" s="60" t="s">
        <v>59</v>
      </c>
    </row>
    <row r="309" spans="1:12" x14ac:dyDescent="0.25">
      <c r="A309" s="12">
        <f t="shared" si="6"/>
        <v>147</v>
      </c>
      <c r="B309" s="8" t="s">
        <v>223</v>
      </c>
      <c r="C309" s="1" t="s">
        <v>1505</v>
      </c>
      <c r="D309" s="229"/>
      <c r="E309" s="1"/>
      <c r="F309" s="1"/>
      <c r="G309" s="2">
        <v>15</v>
      </c>
      <c r="H309" s="2">
        <v>4</v>
      </c>
      <c r="I309" s="2">
        <v>6</v>
      </c>
      <c r="J309" s="1"/>
      <c r="K309" s="1"/>
      <c r="L309" s="60" t="s">
        <v>50</v>
      </c>
    </row>
    <row r="310" spans="1:12" x14ac:dyDescent="0.25">
      <c r="A310" s="12">
        <f t="shared" si="6"/>
        <v>148</v>
      </c>
      <c r="B310" s="8" t="s">
        <v>223</v>
      </c>
      <c r="C310" s="1" t="s">
        <v>1317</v>
      </c>
      <c r="D310" s="229"/>
      <c r="E310" s="1"/>
      <c r="F310" s="1"/>
      <c r="G310" s="2">
        <v>15</v>
      </c>
      <c r="H310" s="2">
        <v>15</v>
      </c>
      <c r="I310" s="2"/>
      <c r="J310" s="1"/>
      <c r="K310" s="1"/>
      <c r="L310" s="60" t="s">
        <v>60</v>
      </c>
    </row>
    <row r="311" spans="1:12" x14ac:dyDescent="0.25">
      <c r="A311" s="12">
        <f t="shared" si="6"/>
        <v>149</v>
      </c>
      <c r="B311" s="8" t="s">
        <v>223</v>
      </c>
      <c r="C311" s="1" t="s">
        <v>1506</v>
      </c>
      <c r="D311" s="229"/>
      <c r="E311" s="1"/>
      <c r="F311" s="1"/>
      <c r="G311" s="2">
        <v>21</v>
      </c>
      <c r="H311" s="2"/>
      <c r="I311" s="2"/>
      <c r="J311" s="1"/>
      <c r="K311" s="1"/>
      <c r="L311" s="60" t="s">
        <v>60</v>
      </c>
    </row>
    <row r="312" spans="1:12" x14ac:dyDescent="0.25">
      <c r="A312" s="12">
        <f t="shared" si="6"/>
        <v>150</v>
      </c>
      <c r="B312" s="8" t="s">
        <v>223</v>
      </c>
      <c r="C312" s="1" t="s">
        <v>1507</v>
      </c>
      <c r="D312" s="229"/>
      <c r="E312" s="1"/>
      <c r="F312" s="1"/>
      <c r="G312" s="2">
        <v>22</v>
      </c>
      <c r="H312" s="2">
        <v>1</v>
      </c>
      <c r="I312" s="2"/>
      <c r="J312" s="1"/>
      <c r="K312" s="1"/>
      <c r="L312" s="60" t="s">
        <v>52</v>
      </c>
    </row>
    <row r="313" spans="1:12" x14ac:dyDescent="0.25">
      <c r="A313" s="12">
        <f t="shared" si="6"/>
        <v>151</v>
      </c>
      <c r="B313" s="8" t="s">
        <v>223</v>
      </c>
      <c r="C313" s="1" t="s">
        <v>1508</v>
      </c>
      <c r="D313" s="229"/>
      <c r="E313" s="1"/>
      <c r="F313" s="1"/>
      <c r="G313" s="2">
        <v>19</v>
      </c>
      <c r="H313" s="2">
        <v>8</v>
      </c>
      <c r="I313" s="2">
        <v>6</v>
      </c>
      <c r="J313" s="1"/>
      <c r="K313" s="1"/>
      <c r="L313" s="60" t="s">
        <v>50</v>
      </c>
    </row>
    <row r="314" spans="1:12" x14ac:dyDescent="0.25">
      <c r="A314" s="12">
        <f t="shared" si="6"/>
        <v>152</v>
      </c>
      <c r="B314" s="8" t="s">
        <v>223</v>
      </c>
      <c r="C314" s="1" t="s">
        <v>1483</v>
      </c>
      <c r="D314" s="229"/>
      <c r="E314" s="1"/>
      <c r="F314" s="1"/>
      <c r="G314" s="2">
        <v>13</v>
      </c>
      <c r="H314" s="2">
        <v>13</v>
      </c>
      <c r="I314" s="2"/>
      <c r="J314" s="1"/>
      <c r="K314" s="1"/>
      <c r="L314" s="60" t="s">
        <v>1187</v>
      </c>
    </row>
    <row r="315" spans="1:12" x14ac:dyDescent="0.25">
      <c r="A315" s="12">
        <f t="shared" si="6"/>
        <v>153</v>
      </c>
      <c r="B315" s="8" t="s">
        <v>223</v>
      </c>
      <c r="C315" s="1" t="s">
        <v>1509</v>
      </c>
      <c r="D315" s="229"/>
      <c r="E315" s="1"/>
      <c r="F315" s="1"/>
      <c r="G315" s="2">
        <v>17</v>
      </c>
      <c r="H315" s="2">
        <v>17</v>
      </c>
      <c r="I315" s="2"/>
      <c r="J315" s="1"/>
      <c r="K315" s="1"/>
      <c r="L315" s="60" t="s">
        <v>67</v>
      </c>
    </row>
    <row r="316" spans="1:12" x14ac:dyDescent="0.25">
      <c r="A316" s="12">
        <f t="shared" si="6"/>
        <v>154</v>
      </c>
      <c r="B316" s="8" t="s">
        <v>223</v>
      </c>
      <c r="C316" s="1" t="s">
        <v>1510</v>
      </c>
      <c r="D316" s="229"/>
      <c r="E316" s="1"/>
      <c r="F316" s="1"/>
      <c r="G316" s="2">
        <v>7</v>
      </c>
      <c r="H316" s="2">
        <v>7</v>
      </c>
      <c r="I316" s="2"/>
      <c r="J316" s="1"/>
      <c r="K316" s="1"/>
      <c r="L316" s="60" t="s">
        <v>55</v>
      </c>
    </row>
    <row r="317" spans="1:12" x14ac:dyDescent="0.25">
      <c r="A317" s="12">
        <f t="shared" si="6"/>
        <v>155</v>
      </c>
      <c r="B317" s="8" t="s">
        <v>223</v>
      </c>
      <c r="C317" s="1" t="s">
        <v>1317</v>
      </c>
      <c r="D317" s="229"/>
      <c r="E317" s="1"/>
      <c r="F317" s="1"/>
      <c r="G317" s="2">
        <v>10</v>
      </c>
      <c r="H317" s="2">
        <v>10</v>
      </c>
      <c r="I317" s="2"/>
      <c r="J317" s="1"/>
      <c r="K317" s="1"/>
      <c r="L317" s="60" t="s">
        <v>50</v>
      </c>
    </row>
    <row r="318" spans="1:12" x14ac:dyDescent="0.25">
      <c r="A318" s="12">
        <f t="shared" si="6"/>
        <v>156</v>
      </c>
      <c r="B318" s="8" t="s">
        <v>223</v>
      </c>
      <c r="C318" s="1" t="s">
        <v>1511</v>
      </c>
      <c r="D318" s="229"/>
      <c r="E318" s="1"/>
      <c r="F318" s="1"/>
      <c r="G318" s="2">
        <v>9</v>
      </c>
      <c r="H318" s="2">
        <v>9</v>
      </c>
      <c r="I318" s="2"/>
      <c r="J318" s="1"/>
      <c r="K318" s="1"/>
      <c r="L318" s="60" t="s">
        <v>60</v>
      </c>
    </row>
    <row r="319" spans="1:12" x14ac:dyDescent="0.25">
      <c r="A319" s="12">
        <f t="shared" si="6"/>
        <v>157</v>
      </c>
      <c r="B319" s="8" t="s">
        <v>223</v>
      </c>
      <c r="C319" s="1" t="s">
        <v>1512</v>
      </c>
      <c r="D319" s="229"/>
      <c r="E319" s="1"/>
      <c r="F319" s="1"/>
      <c r="G319" s="2">
        <v>15</v>
      </c>
      <c r="H319" s="2">
        <v>4</v>
      </c>
      <c r="I319" s="2">
        <v>6</v>
      </c>
      <c r="J319" s="1"/>
      <c r="K319" s="1"/>
      <c r="L319" s="60" t="s">
        <v>50</v>
      </c>
    </row>
    <row r="320" spans="1:12" x14ac:dyDescent="0.25">
      <c r="A320" s="12">
        <f t="shared" si="6"/>
        <v>158</v>
      </c>
      <c r="B320" s="8" t="s">
        <v>223</v>
      </c>
      <c r="C320" s="1" t="s">
        <v>1513</v>
      </c>
      <c r="D320" s="229"/>
      <c r="E320" s="1"/>
      <c r="F320" s="1"/>
      <c r="G320" s="2">
        <v>31</v>
      </c>
      <c r="H320" s="2">
        <v>10</v>
      </c>
      <c r="I320" s="2"/>
      <c r="J320" s="1"/>
      <c r="K320" s="1"/>
      <c r="L320" s="60" t="s">
        <v>59</v>
      </c>
    </row>
    <row r="321" spans="1:12" x14ac:dyDescent="0.25">
      <c r="A321" s="12">
        <f t="shared" si="6"/>
        <v>159</v>
      </c>
      <c r="B321" s="8" t="s">
        <v>223</v>
      </c>
      <c r="C321" s="1" t="s">
        <v>1514</v>
      </c>
      <c r="D321" s="229"/>
      <c r="E321" s="1"/>
      <c r="F321" s="1"/>
      <c r="G321" s="2">
        <v>15</v>
      </c>
      <c r="H321" s="2">
        <v>15</v>
      </c>
      <c r="I321" s="2"/>
      <c r="J321" s="1"/>
      <c r="K321" s="1"/>
      <c r="L321" s="60" t="s">
        <v>60</v>
      </c>
    </row>
    <row r="322" spans="1:12" x14ac:dyDescent="0.25">
      <c r="A322" s="12">
        <f t="shared" si="6"/>
        <v>160</v>
      </c>
      <c r="B322" s="8" t="s">
        <v>223</v>
      </c>
      <c r="C322" s="1" t="s">
        <v>1515</v>
      </c>
      <c r="D322" s="229"/>
      <c r="E322" s="1"/>
      <c r="F322" s="1"/>
      <c r="G322" s="2">
        <v>28</v>
      </c>
      <c r="H322" s="2">
        <v>17</v>
      </c>
      <c r="I322" s="2">
        <v>6</v>
      </c>
      <c r="J322" s="1"/>
      <c r="K322" s="1"/>
      <c r="L322" s="60" t="s">
        <v>50</v>
      </c>
    </row>
    <row r="323" spans="1:12" x14ac:dyDescent="0.25">
      <c r="A323" s="12">
        <f t="shared" si="6"/>
        <v>161</v>
      </c>
      <c r="B323" s="8" t="s">
        <v>223</v>
      </c>
      <c r="C323" s="1" t="s">
        <v>1516</v>
      </c>
      <c r="D323" s="229"/>
      <c r="E323" s="1"/>
      <c r="F323" s="1"/>
      <c r="G323" s="2">
        <v>26</v>
      </c>
      <c r="H323" s="2">
        <v>15</v>
      </c>
      <c r="I323" s="2">
        <v>6</v>
      </c>
      <c r="J323" s="1"/>
      <c r="K323" s="1"/>
      <c r="L323" s="60" t="s">
        <v>50</v>
      </c>
    </row>
    <row r="324" spans="1:12" x14ac:dyDescent="0.25">
      <c r="A324" s="12">
        <f t="shared" si="6"/>
        <v>162</v>
      </c>
      <c r="B324" s="8" t="s">
        <v>223</v>
      </c>
      <c r="C324" s="1" t="s">
        <v>1517</v>
      </c>
      <c r="D324" s="229"/>
      <c r="E324" s="1"/>
      <c r="F324" s="1"/>
      <c r="G324" s="2">
        <v>15</v>
      </c>
      <c r="H324" s="2">
        <v>4</v>
      </c>
      <c r="I324" s="2">
        <v>6</v>
      </c>
      <c r="J324" s="1"/>
      <c r="K324" s="1"/>
      <c r="L324" s="60" t="s">
        <v>50</v>
      </c>
    </row>
    <row r="325" spans="1:12" x14ac:dyDescent="0.25">
      <c r="A325" s="12">
        <f t="shared" si="6"/>
        <v>163</v>
      </c>
      <c r="B325" s="8" t="s">
        <v>223</v>
      </c>
      <c r="C325" s="1" t="s">
        <v>1518</v>
      </c>
      <c r="D325" s="229"/>
      <c r="E325" s="1"/>
      <c r="F325" s="1"/>
      <c r="G325" s="2">
        <v>30</v>
      </c>
      <c r="H325" s="2">
        <v>9</v>
      </c>
      <c r="I325" s="2"/>
      <c r="J325" s="1"/>
      <c r="K325" s="1"/>
      <c r="L325" s="60" t="s">
        <v>59</v>
      </c>
    </row>
    <row r="326" spans="1:12" x14ac:dyDescent="0.25">
      <c r="A326" s="12">
        <f t="shared" si="6"/>
        <v>164</v>
      </c>
      <c r="B326" s="8" t="s">
        <v>223</v>
      </c>
      <c r="C326" s="1" t="s">
        <v>1519</v>
      </c>
      <c r="D326" s="229"/>
      <c r="E326" s="1"/>
      <c r="F326" s="1"/>
      <c r="G326" s="2">
        <v>30</v>
      </c>
      <c r="H326" s="2">
        <v>9</v>
      </c>
      <c r="I326" s="2"/>
      <c r="J326" s="1"/>
      <c r="K326" s="1"/>
      <c r="L326" s="60" t="s">
        <v>52</v>
      </c>
    </row>
    <row r="327" spans="1:12" x14ac:dyDescent="0.25">
      <c r="A327" s="12">
        <f t="shared" si="6"/>
        <v>165</v>
      </c>
      <c r="B327" s="8" t="s">
        <v>223</v>
      </c>
      <c r="C327" s="1" t="s">
        <v>1520</v>
      </c>
      <c r="D327" s="229"/>
      <c r="E327" s="1"/>
      <c r="F327" s="1"/>
      <c r="G327" s="2">
        <v>17</v>
      </c>
      <c r="H327" s="2">
        <v>17</v>
      </c>
      <c r="I327" s="2"/>
      <c r="J327" s="1"/>
      <c r="K327" s="1"/>
      <c r="L327" s="60" t="s">
        <v>59</v>
      </c>
    </row>
    <row r="328" spans="1:12" x14ac:dyDescent="0.25">
      <c r="A328" s="12">
        <f t="shared" si="6"/>
        <v>166</v>
      </c>
      <c r="B328" s="8" t="s">
        <v>223</v>
      </c>
      <c r="C328" s="1" t="s">
        <v>1521</v>
      </c>
      <c r="D328" s="229"/>
      <c r="E328" s="1"/>
      <c r="F328" s="1"/>
      <c r="G328" s="2">
        <v>31</v>
      </c>
      <c r="H328" s="2">
        <v>10</v>
      </c>
      <c r="I328" s="2"/>
      <c r="J328" s="1"/>
      <c r="K328" s="1"/>
      <c r="L328" s="60" t="s">
        <v>1250</v>
      </c>
    </row>
    <row r="329" spans="1:12" x14ac:dyDescent="0.25">
      <c r="A329" s="12">
        <f t="shared" si="6"/>
        <v>167</v>
      </c>
      <c r="B329" s="8" t="s">
        <v>223</v>
      </c>
      <c r="C329" s="1" t="s">
        <v>1522</v>
      </c>
      <c r="D329" s="229"/>
      <c r="E329" s="1"/>
      <c r="F329" s="1"/>
      <c r="G329" s="2">
        <v>21</v>
      </c>
      <c r="H329" s="2">
        <v>10</v>
      </c>
      <c r="I329" s="2">
        <v>6</v>
      </c>
      <c r="J329" s="1"/>
      <c r="K329" s="1"/>
      <c r="L329" s="60" t="s">
        <v>50</v>
      </c>
    </row>
    <row r="330" spans="1:12" x14ac:dyDescent="0.25">
      <c r="A330" s="12">
        <f t="shared" si="6"/>
        <v>168</v>
      </c>
      <c r="B330" s="8" t="s">
        <v>223</v>
      </c>
      <c r="C330" s="1" t="s">
        <v>1523</v>
      </c>
      <c r="D330" s="229"/>
      <c r="E330" s="1"/>
      <c r="F330" s="1"/>
      <c r="G330" s="2">
        <v>43</v>
      </c>
      <c r="H330" s="2">
        <v>1</v>
      </c>
      <c r="I330" s="2"/>
      <c r="J330" s="1"/>
      <c r="K330" s="1"/>
      <c r="L330" s="60" t="s">
        <v>67</v>
      </c>
    </row>
    <row r="331" spans="1:12" x14ac:dyDescent="0.25">
      <c r="A331" s="12">
        <f t="shared" si="6"/>
        <v>169</v>
      </c>
      <c r="B331" s="8" t="s">
        <v>223</v>
      </c>
      <c r="C331" s="1" t="s">
        <v>272</v>
      </c>
      <c r="D331" s="229"/>
      <c r="E331" s="1"/>
      <c r="F331" s="1"/>
      <c r="G331" s="2">
        <v>25</v>
      </c>
      <c r="H331" s="2">
        <v>14</v>
      </c>
      <c r="I331" s="2">
        <v>6</v>
      </c>
      <c r="J331" s="1"/>
      <c r="K331" s="1"/>
      <c r="L331" s="60" t="s">
        <v>50</v>
      </c>
    </row>
    <row r="332" spans="1:12" x14ac:dyDescent="0.25">
      <c r="A332" s="12">
        <f t="shared" si="6"/>
        <v>170</v>
      </c>
      <c r="B332" s="8" t="s">
        <v>223</v>
      </c>
      <c r="C332" s="1" t="s">
        <v>1524</v>
      </c>
      <c r="D332" s="229"/>
      <c r="E332" s="1"/>
      <c r="F332" s="1"/>
      <c r="G332" s="2">
        <v>20</v>
      </c>
      <c r="H332" s="2">
        <v>9</v>
      </c>
      <c r="I332" s="2">
        <v>6</v>
      </c>
      <c r="J332" s="1"/>
      <c r="K332" s="1"/>
      <c r="L332" s="60" t="s">
        <v>60</v>
      </c>
    </row>
    <row r="333" spans="1:12" x14ac:dyDescent="0.25">
      <c r="A333" s="12">
        <f t="shared" si="6"/>
        <v>171</v>
      </c>
      <c r="B333" s="8" t="s">
        <v>223</v>
      </c>
      <c r="C333" s="1" t="s">
        <v>1525</v>
      </c>
      <c r="D333" s="229"/>
      <c r="E333" s="1"/>
      <c r="F333" s="1"/>
      <c r="G333" s="2">
        <v>15</v>
      </c>
      <c r="H333" s="2">
        <v>4</v>
      </c>
      <c r="I333" s="2">
        <v>6</v>
      </c>
      <c r="J333" s="1"/>
      <c r="K333" s="1"/>
      <c r="L333" s="60" t="s">
        <v>50</v>
      </c>
    </row>
    <row r="334" spans="1:12" x14ac:dyDescent="0.25">
      <c r="A334" s="12">
        <f t="shared" si="6"/>
        <v>172</v>
      </c>
      <c r="B334" s="8" t="s">
        <v>223</v>
      </c>
      <c r="C334" s="1" t="s">
        <v>1526</v>
      </c>
      <c r="D334" s="229"/>
      <c r="E334" s="1"/>
      <c r="F334" s="1"/>
      <c r="G334" s="2">
        <v>21</v>
      </c>
      <c r="H334" s="2">
        <v>10</v>
      </c>
      <c r="I334" s="2">
        <v>6</v>
      </c>
      <c r="J334" s="1"/>
      <c r="K334" s="1"/>
      <c r="L334" s="60" t="s">
        <v>60</v>
      </c>
    </row>
    <row r="335" spans="1:12" x14ac:dyDescent="0.25">
      <c r="A335" s="12">
        <f t="shared" si="6"/>
        <v>173</v>
      </c>
      <c r="B335" s="8" t="s">
        <v>223</v>
      </c>
      <c r="C335" s="1" t="s">
        <v>1527</v>
      </c>
      <c r="D335" s="229"/>
      <c r="E335" s="1"/>
      <c r="F335" s="1"/>
      <c r="G335" s="2">
        <v>18</v>
      </c>
      <c r="H335" s="2">
        <v>18</v>
      </c>
      <c r="I335" s="2"/>
      <c r="J335" s="1"/>
      <c r="K335" s="1"/>
      <c r="L335" s="60" t="s">
        <v>50</v>
      </c>
    </row>
    <row r="336" spans="1:12" x14ac:dyDescent="0.25">
      <c r="A336" s="12">
        <f t="shared" si="6"/>
        <v>174</v>
      </c>
      <c r="B336" s="8" t="s">
        <v>223</v>
      </c>
      <c r="C336" s="1" t="s">
        <v>1528</v>
      </c>
      <c r="D336" s="229"/>
      <c r="E336" s="1"/>
      <c r="F336" s="1"/>
      <c r="G336" s="2">
        <v>32</v>
      </c>
      <c r="H336" s="2">
        <v>11</v>
      </c>
      <c r="I336" s="2"/>
      <c r="J336" s="1"/>
      <c r="K336" s="1"/>
      <c r="L336" s="60" t="s">
        <v>50</v>
      </c>
    </row>
    <row r="337" spans="1:12" x14ac:dyDescent="0.25">
      <c r="A337" s="12">
        <f t="shared" si="6"/>
        <v>175</v>
      </c>
      <c r="B337" s="8" t="s">
        <v>223</v>
      </c>
      <c r="C337" s="1" t="s">
        <v>1529</v>
      </c>
      <c r="D337" s="229"/>
      <c r="E337" s="1"/>
      <c r="F337" s="1"/>
      <c r="G337" s="2">
        <v>24</v>
      </c>
      <c r="H337" s="2">
        <v>13</v>
      </c>
      <c r="I337" s="2">
        <v>6</v>
      </c>
      <c r="J337" s="1"/>
      <c r="K337" s="1"/>
      <c r="L337" s="60" t="s">
        <v>60</v>
      </c>
    </row>
    <row r="338" spans="1:12" x14ac:dyDescent="0.25">
      <c r="A338" s="12">
        <f t="shared" si="6"/>
        <v>176</v>
      </c>
      <c r="B338" s="8" t="s">
        <v>223</v>
      </c>
      <c r="C338" s="1" t="s">
        <v>1530</v>
      </c>
      <c r="D338" s="229"/>
      <c r="E338" s="1"/>
      <c r="F338" s="1"/>
      <c r="G338" s="2">
        <v>26</v>
      </c>
      <c r="H338" s="2">
        <v>15</v>
      </c>
      <c r="I338" s="2">
        <v>6</v>
      </c>
      <c r="J338" s="1"/>
      <c r="K338" s="1"/>
      <c r="L338" s="60" t="s">
        <v>52</v>
      </c>
    </row>
    <row r="339" spans="1:12" x14ac:dyDescent="0.25">
      <c r="A339" s="12">
        <f t="shared" si="6"/>
        <v>177</v>
      </c>
      <c r="B339" s="8" t="s">
        <v>223</v>
      </c>
      <c r="C339" s="1" t="s">
        <v>1531</v>
      </c>
      <c r="D339" s="229"/>
      <c r="E339" s="1"/>
      <c r="F339" s="1"/>
      <c r="G339" s="2">
        <v>29</v>
      </c>
      <c r="H339" s="2">
        <v>8</v>
      </c>
      <c r="I339" s="2"/>
      <c r="J339" s="1"/>
      <c r="K339" s="1"/>
      <c r="L339" s="60" t="s">
        <v>67</v>
      </c>
    </row>
    <row r="340" spans="1:12" x14ac:dyDescent="0.25">
      <c r="A340" s="12">
        <f t="shared" si="6"/>
        <v>178</v>
      </c>
      <c r="B340" s="8" t="s">
        <v>223</v>
      </c>
      <c r="C340" s="1" t="s">
        <v>1532</v>
      </c>
      <c r="D340" s="229"/>
      <c r="E340" s="1"/>
      <c r="F340" s="1"/>
      <c r="G340" s="2">
        <v>27</v>
      </c>
      <c r="H340" s="2">
        <v>16</v>
      </c>
      <c r="I340" s="2">
        <v>6</v>
      </c>
      <c r="J340" s="1"/>
      <c r="K340" s="1"/>
      <c r="L340" s="60" t="s">
        <v>50</v>
      </c>
    </row>
    <row r="341" spans="1:12" x14ac:dyDescent="0.25">
      <c r="A341" s="12">
        <f t="shared" si="6"/>
        <v>179</v>
      </c>
      <c r="B341" s="8" t="s">
        <v>223</v>
      </c>
      <c r="C341" s="1" t="s">
        <v>1533</v>
      </c>
      <c r="D341" s="229"/>
      <c r="E341" s="1"/>
      <c r="F341" s="1"/>
      <c r="G341" s="2">
        <v>13</v>
      </c>
      <c r="H341" s="2">
        <v>13</v>
      </c>
      <c r="I341" s="2"/>
      <c r="J341" s="1"/>
      <c r="K341" s="1"/>
      <c r="L341" s="60" t="s">
        <v>50</v>
      </c>
    </row>
    <row r="342" spans="1:12" x14ac:dyDescent="0.25">
      <c r="A342" s="12">
        <f t="shared" si="6"/>
        <v>180</v>
      </c>
      <c r="B342" s="8" t="s">
        <v>223</v>
      </c>
      <c r="C342" s="1" t="s">
        <v>1505</v>
      </c>
      <c r="D342" s="229"/>
      <c r="E342" s="1"/>
      <c r="F342" s="1"/>
      <c r="G342" s="2">
        <v>39</v>
      </c>
      <c r="H342" s="2">
        <v>18</v>
      </c>
      <c r="I342" s="2"/>
      <c r="J342" s="1"/>
      <c r="K342" s="1"/>
      <c r="L342" s="60" t="s">
        <v>52</v>
      </c>
    </row>
    <row r="343" spans="1:12" x14ac:dyDescent="0.25">
      <c r="A343" s="12">
        <f t="shared" si="6"/>
        <v>181</v>
      </c>
      <c r="B343" s="8" t="s">
        <v>223</v>
      </c>
      <c r="C343" s="1" t="s">
        <v>1534</v>
      </c>
      <c r="D343" s="229"/>
      <c r="E343" s="1"/>
      <c r="F343" s="1"/>
      <c r="G343" s="2">
        <v>34</v>
      </c>
      <c r="H343" s="2">
        <v>13</v>
      </c>
      <c r="I343" s="2"/>
      <c r="J343" s="1"/>
      <c r="K343" s="1"/>
      <c r="L343" s="60" t="s">
        <v>1238</v>
      </c>
    </row>
    <row r="344" spans="1:12" x14ac:dyDescent="0.25">
      <c r="A344" s="12">
        <f t="shared" si="6"/>
        <v>182</v>
      </c>
      <c r="B344" s="8" t="s">
        <v>223</v>
      </c>
      <c r="C344" s="1" t="s">
        <v>1535</v>
      </c>
      <c r="D344" s="229"/>
      <c r="E344" s="1"/>
      <c r="F344" s="1"/>
      <c r="G344" s="2">
        <v>24</v>
      </c>
      <c r="H344" s="2">
        <v>13</v>
      </c>
      <c r="I344" s="2">
        <v>6</v>
      </c>
      <c r="J344" s="1"/>
      <c r="K344" s="1"/>
      <c r="L344" s="60" t="s">
        <v>50</v>
      </c>
    </row>
    <row r="345" spans="1:12" x14ac:dyDescent="0.25">
      <c r="A345" s="12">
        <f t="shared" si="6"/>
        <v>183</v>
      </c>
      <c r="B345" s="8" t="s">
        <v>223</v>
      </c>
      <c r="C345" s="1" t="s">
        <v>1536</v>
      </c>
      <c r="D345" s="229"/>
      <c r="E345" s="1"/>
      <c r="F345" s="1"/>
      <c r="G345" s="2">
        <v>23</v>
      </c>
      <c r="H345" s="2">
        <v>2</v>
      </c>
      <c r="I345" s="2"/>
      <c r="J345" s="1"/>
      <c r="K345" s="1"/>
      <c r="L345" s="60" t="s">
        <v>60</v>
      </c>
    </row>
    <row r="346" spans="1:12" x14ac:dyDescent="0.25">
      <c r="A346" s="12">
        <f t="shared" si="6"/>
        <v>184</v>
      </c>
      <c r="B346" s="8" t="s">
        <v>223</v>
      </c>
      <c r="C346" s="1" t="s">
        <v>1537</v>
      </c>
      <c r="D346" s="229"/>
      <c r="E346" s="1"/>
      <c r="F346" s="1"/>
      <c r="G346" s="2">
        <v>16</v>
      </c>
      <c r="H346" s="2">
        <v>5</v>
      </c>
      <c r="I346" s="2">
        <v>6</v>
      </c>
      <c r="J346" s="1"/>
      <c r="K346" s="1"/>
      <c r="L346" s="60" t="s">
        <v>50</v>
      </c>
    </row>
    <row r="347" spans="1:12" x14ac:dyDescent="0.25">
      <c r="A347" s="12">
        <f t="shared" si="6"/>
        <v>185</v>
      </c>
      <c r="B347" s="8" t="s">
        <v>223</v>
      </c>
      <c r="C347" s="1" t="s">
        <v>1538</v>
      </c>
      <c r="D347" s="229"/>
      <c r="E347" s="1"/>
      <c r="F347" s="1"/>
      <c r="G347" s="2">
        <v>31</v>
      </c>
      <c r="H347" s="2">
        <v>10</v>
      </c>
      <c r="I347" s="2"/>
      <c r="J347" s="1"/>
      <c r="K347" s="1"/>
      <c r="L347" s="60" t="s">
        <v>52</v>
      </c>
    </row>
    <row r="348" spans="1:12" x14ac:dyDescent="0.25">
      <c r="A348" s="12">
        <f t="shared" si="6"/>
        <v>186</v>
      </c>
      <c r="B348" s="8" t="s">
        <v>223</v>
      </c>
      <c r="C348" s="1" t="s">
        <v>1539</v>
      </c>
      <c r="D348" s="229"/>
      <c r="E348" s="1"/>
      <c r="F348" s="1"/>
      <c r="G348" s="2">
        <v>16</v>
      </c>
      <c r="H348" s="2">
        <v>5</v>
      </c>
      <c r="I348" s="2">
        <v>6</v>
      </c>
      <c r="J348" s="1"/>
      <c r="K348" s="1"/>
      <c r="L348" s="60" t="s">
        <v>50</v>
      </c>
    </row>
    <row r="349" spans="1:12" x14ac:dyDescent="0.25">
      <c r="A349" s="12">
        <f t="shared" si="6"/>
        <v>187</v>
      </c>
      <c r="B349" s="8" t="s">
        <v>223</v>
      </c>
      <c r="C349" s="1" t="s">
        <v>1540</v>
      </c>
      <c r="D349" s="229"/>
      <c r="E349" s="1"/>
      <c r="F349" s="1"/>
      <c r="G349" s="2">
        <v>23</v>
      </c>
      <c r="H349" s="2">
        <v>12</v>
      </c>
      <c r="I349" s="2">
        <v>6</v>
      </c>
      <c r="J349" s="1"/>
      <c r="K349" s="1"/>
      <c r="L349" s="60" t="s">
        <v>60</v>
      </c>
    </row>
    <row r="350" spans="1:12" x14ac:dyDescent="0.25">
      <c r="A350" s="12">
        <f t="shared" si="6"/>
        <v>188</v>
      </c>
      <c r="B350" s="8" t="s">
        <v>223</v>
      </c>
      <c r="C350" s="1" t="s">
        <v>1541</v>
      </c>
      <c r="D350" s="229"/>
      <c r="E350" s="1"/>
      <c r="F350" s="1"/>
      <c r="G350" s="2">
        <v>24</v>
      </c>
      <c r="H350" s="2">
        <v>3</v>
      </c>
      <c r="I350" s="2"/>
      <c r="J350" s="1"/>
      <c r="K350" s="1"/>
      <c r="L350" s="60" t="s">
        <v>1188</v>
      </c>
    </row>
    <row r="351" spans="1:12" x14ac:dyDescent="0.25">
      <c r="A351" s="12">
        <f t="shared" si="6"/>
        <v>189</v>
      </c>
      <c r="B351" s="8" t="s">
        <v>223</v>
      </c>
      <c r="C351" s="1" t="s">
        <v>1526</v>
      </c>
      <c r="D351" s="229"/>
      <c r="E351" s="1"/>
      <c r="F351" s="1"/>
      <c r="G351" s="2">
        <v>15</v>
      </c>
      <c r="H351" s="2">
        <v>15</v>
      </c>
      <c r="I351" s="2"/>
      <c r="J351" s="1"/>
      <c r="K351" s="1"/>
      <c r="L351" s="60" t="s">
        <v>59</v>
      </c>
    </row>
    <row r="352" spans="1:12" x14ac:dyDescent="0.25">
      <c r="A352" s="12">
        <f t="shared" si="6"/>
        <v>190</v>
      </c>
      <c r="B352" s="8" t="s">
        <v>223</v>
      </c>
      <c r="C352" s="1" t="s">
        <v>1542</v>
      </c>
      <c r="D352" s="229"/>
      <c r="E352" s="1"/>
      <c r="F352" s="1"/>
      <c r="G352" s="2">
        <v>16</v>
      </c>
      <c r="H352" s="2">
        <v>16</v>
      </c>
      <c r="I352" s="2"/>
      <c r="J352" s="1"/>
      <c r="K352" s="1"/>
      <c r="L352" s="60" t="s">
        <v>60</v>
      </c>
    </row>
    <row r="353" spans="1:12" x14ac:dyDescent="0.25">
      <c r="A353" s="12">
        <f t="shared" si="6"/>
        <v>191</v>
      </c>
      <c r="B353" s="8" t="s">
        <v>223</v>
      </c>
      <c r="C353" s="1" t="s">
        <v>1543</v>
      </c>
      <c r="D353" s="229"/>
      <c r="E353" s="1"/>
      <c r="F353" s="1"/>
      <c r="G353" s="2">
        <v>26</v>
      </c>
      <c r="H353" s="2">
        <v>15</v>
      </c>
      <c r="I353" s="2">
        <v>6</v>
      </c>
      <c r="J353" s="1"/>
      <c r="K353" s="1"/>
      <c r="L353" s="60" t="s">
        <v>50</v>
      </c>
    </row>
    <row r="354" spans="1:12" x14ac:dyDescent="0.25">
      <c r="A354" s="12">
        <f t="shared" si="6"/>
        <v>192</v>
      </c>
      <c r="B354" s="8" t="s">
        <v>223</v>
      </c>
      <c r="C354" s="1" t="s">
        <v>296</v>
      </c>
      <c r="D354" s="229"/>
      <c r="E354" s="1"/>
      <c r="F354" s="1"/>
      <c r="G354" s="2">
        <v>35</v>
      </c>
      <c r="H354" s="2">
        <v>14</v>
      </c>
      <c r="I354" s="2"/>
      <c r="J354" s="1"/>
      <c r="K354" s="1"/>
      <c r="L354" s="60" t="s">
        <v>50</v>
      </c>
    </row>
    <row r="355" spans="1:12" x14ac:dyDescent="0.25">
      <c r="A355" s="12">
        <f t="shared" si="6"/>
        <v>193</v>
      </c>
      <c r="B355" s="8" t="s">
        <v>223</v>
      </c>
      <c r="C355" s="1" t="s">
        <v>1544</v>
      </c>
      <c r="D355" s="229"/>
      <c r="E355" s="1"/>
      <c r="F355" s="1"/>
      <c r="G355" s="2">
        <v>34</v>
      </c>
      <c r="H355" s="2">
        <v>13</v>
      </c>
      <c r="I355" s="2"/>
      <c r="J355" s="1"/>
      <c r="K355" s="1"/>
      <c r="L355" s="60" t="s">
        <v>52</v>
      </c>
    </row>
    <row r="356" spans="1:12" x14ac:dyDescent="0.25">
      <c r="A356" s="12">
        <f t="shared" si="6"/>
        <v>194</v>
      </c>
      <c r="B356" s="8" t="s">
        <v>223</v>
      </c>
      <c r="C356" s="1" t="s">
        <v>1545</v>
      </c>
      <c r="D356" s="229"/>
      <c r="E356" s="1"/>
      <c r="F356" s="1"/>
      <c r="G356" s="2">
        <v>31</v>
      </c>
      <c r="H356" s="2">
        <v>10</v>
      </c>
      <c r="I356" s="2"/>
      <c r="J356" s="1"/>
      <c r="K356" s="1"/>
      <c r="L356" s="60" t="s">
        <v>67</v>
      </c>
    </row>
    <row r="357" spans="1:12" x14ac:dyDescent="0.25">
      <c r="A357" s="12">
        <f t="shared" ref="A357:A427" si="7">A356+1</f>
        <v>195</v>
      </c>
      <c r="B357" s="8" t="s">
        <v>223</v>
      </c>
      <c r="C357" s="1" t="s">
        <v>1546</v>
      </c>
      <c r="D357" s="229"/>
      <c r="E357" s="1"/>
      <c r="F357" s="1"/>
      <c r="G357" s="2">
        <v>25</v>
      </c>
      <c r="H357" s="2">
        <v>14</v>
      </c>
      <c r="I357" s="2">
        <v>6</v>
      </c>
      <c r="J357" s="1"/>
      <c r="K357" s="1"/>
      <c r="L357" s="60" t="s">
        <v>50</v>
      </c>
    </row>
    <row r="358" spans="1:12" x14ac:dyDescent="0.25">
      <c r="A358" s="12">
        <f t="shared" si="7"/>
        <v>196</v>
      </c>
      <c r="B358" s="8" t="s">
        <v>223</v>
      </c>
      <c r="C358" s="1" t="s">
        <v>1317</v>
      </c>
      <c r="D358" s="229"/>
      <c r="E358" s="1"/>
      <c r="F358" s="1"/>
      <c r="G358" s="2">
        <v>44</v>
      </c>
      <c r="H358" s="2">
        <v>2</v>
      </c>
      <c r="I358" s="2"/>
      <c r="J358" s="1"/>
      <c r="K358" s="1"/>
      <c r="L358" s="60" t="s">
        <v>50</v>
      </c>
    </row>
    <row r="359" spans="1:12" x14ac:dyDescent="0.25">
      <c r="A359" s="12">
        <f t="shared" si="7"/>
        <v>197</v>
      </c>
      <c r="B359" s="8" t="s">
        <v>223</v>
      </c>
      <c r="C359" s="1" t="s">
        <v>1547</v>
      </c>
      <c r="D359" s="229"/>
      <c r="E359" s="1"/>
      <c r="F359" s="1"/>
      <c r="G359" s="2">
        <v>13</v>
      </c>
      <c r="H359" s="2">
        <v>2</v>
      </c>
      <c r="I359" s="2">
        <v>6</v>
      </c>
      <c r="J359" s="1"/>
      <c r="K359" s="1"/>
      <c r="L359" s="60" t="s">
        <v>55</v>
      </c>
    </row>
    <row r="360" spans="1:12" x14ac:dyDescent="0.25">
      <c r="A360" s="12">
        <f t="shared" si="7"/>
        <v>198</v>
      </c>
      <c r="B360" s="8" t="s">
        <v>223</v>
      </c>
      <c r="C360" s="1" t="s">
        <v>1548</v>
      </c>
      <c r="D360" s="229"/>
      <c r="E360" s="1"/>
      <c r="F360" s="1"/>
      <c r="G360" s="2">
        <v>32</v>
      </c>
      <c r="H360" s="2">
        <v>11</v>
      </c>
      <c r="I360" s="2"/>
      <c r="J360" s="1"/>
      <c r="K360" s="1"/>
      <c r="L360" s="60" t="s">
        <v>50</v>
      </c>
    </row>
    <row r="361" spans="1:12" x14ac:dyDescent="0.25">
      <c r="A361" s="12">
        <f t="shared" si="7"/>
        <v>199</v>
      </c>
      <c r="B361" s="8" t="s">
        <v>351</v>
      </c>
      <c r="C361" s="1" t="s">
        <v>1549</v>
      </c>
      <c r="D361" s="229">
        <v>1877</v>
      </c>
      <c r="E361" s="1"/>
      <c r="F361" s="1"/>
      <c r="G361" s="2">
        <v>47</v>
      </c>
      <c r="H361" s="2">
        <v>5</v>
      </c>
      <c r="I361" s="2"/>
      <c r="J361" s="1"/>
      <c r="K361" s="1"/>
      <c r="L361" s="60" t="s">
        <v>56</v>
      </c>
    </row>
    <row r="362" spans="1:12" x14ac:dyDescent="0.25">
      <c r="A362" s="12">
        <f t="shared" si="7"/>
        <v>200</v>
      </c>
      <c r="B362" s="8" t="s">
        <v>351</v>
      </c>
      <c r="C362" s="1" t="s">
        <v>1550</v>
      </c>
      <c r="D362" s="229"/>
      <c r="E362" s="1"/>
      <c r="F362" s="1"/>
      <c r="G362" s="2">
        <v>32</v>
      </c>
      <c r="H362" s="2">
        <v>11</v>
      </c>
      <c r="I362" s="2"/>
      <c r="J362" s="1"/>
      <c r="K362" s="1"/>
      <c r="L362" s="60" t="s">
        <v>1179</v>
      </c>
    </row>
    <row r="363" spans="1:12" x14ac:dyDescent="0.25">
      <c r="A363" s="12">
        <f t="shared" si="7"/>
        <v>201</v>
      </c>
      <c r="B363" s="8" t="s">
        <v>351</v>
      </c>
      <c r="C363" s="1" t="s">
        <v>1551</v>
      </c>
      <c r="D363" s="229"/>
      <c r="E363" s="1"/>
      <c r="F363" s="1"/>
      <c r="G363" s="2">
        <v>9</v>
      </c>
      <c r="H363" s="2">
        <v>9</v>
      </c>
      <c r="I363" s="2"/>
      <c r="J363" s="1"/>
      <c r="K363" s="1"/>
      <c r="L363" s="60" t="s">
        <v>51</v>
      </c>
    </row>
    <row r="364" spans="1:12" x14ac:dyDescent="0.25">
      <c r="A364" s="12">
        <f t="shared" si="7"/>
        <v>202</v>
      </c>
      <c r="B364" s="8" t="s">
        <v>108</v>
      </c>
      <c r="C364" s="1" t="s">
        <v>1552</v>
      </c>
      <c r="D364" s="229"/>
      <c r="E364" s="1"/>
      <c r="F364" s="1"/>
      <c r="G364" s="2">
        <v>32</v>
      </c>
      <c r="H364" s="2">
        <v>11</v>
      </c>
      <c r="I364" s="2"/>
      <c r="J364" s="1"/>
      <c r="K364" s="1"/>
      <c r="L364" s="60" t="s">
        <v>51</v>
      </c>
    </row>
    <row r="365" spans="1:12" x14ac:dyDescent="0.25">
      <c r="A365" s="12">
        <f t="shared" si="7"/>
        <v>203</v>
      </c>
      <c r="B365" s="8" t="s">
        <v>108</v>
      </c>
      <c r="C365" s="1" t="s">
        <v>1553</v>
      </c>
      <c r="D365" s="229"/>
      <c r="E365" s="1"/>
      <c r="F365" s="1"/>
      <c r="G365" s="2">
        <v>8</v>
      </c>
      <c r="H365" s="2">
        <v>18</v>
      </c>
      <c r="I365" s="2">
        <v>6</v>
      </c>
      <c r="J365" s="1"/>
      <c r="K365" s="1"/>
      <c r="L365" s="60" t="s">
        <v>51</v>
      </c>
    </row>
    <row r="366" spans="1:12" x14ac:dyDescent="0.25">
      <c r="A366" s="12">
        <f t="shared" si="7"/>
        <v>204</v>
      </c>
      <c r="B366" s="8" t="s">
        <v>108</v>
      </c>
      <c r="C366" s="1" t="s">
        <v>1554</v>
      </c>
      <c r="D366" s="229"/>
      <c r="E366" s="1"/>
      <c r="F366" s="1"/>
      <c r="G366" s="2">
        <v>17</v>
      </c>
      <c r="H366" s="2">
        <v>17</v>
      </c>
      <c r="I366" s="2"/>
      <c r="J366" s="1"/>
      <c r="K366" s="1"/>
      <c r="L366" s="60" t="s">
        <v>1241</v>
      </c>
    </row>
    <row r="367" spans="1:12" x14ac:dyDescent="0.25">
      <c r="A367" s="12">
        <f t="shared" si="7"/>
        <v>205</v>
      </c>
      <c r="B367" s="8" t="s">
        <v>108</v>
      </c>
      <c r="C367" s="1" t="s">
        <v>1555</v>
      </c>
      <c r="D367" s="229"/>
      <c r="E367" s="1"/>
      <c r="F367" s="1"/>
      <c r="G367" s="2">
        <v>31</v>
      </c>
      <c r="H367" s="2">
        <v>10</v>
      </c>
      <c r="I367" s="2"/>
      <c r="J367" s="1"/>
      <c r="K367" s="1"/>
      <c r="L367" s="60" t="s">
        <v>51</v>
      </c>
    </row>
    <row r="368" spans="1:12" x14ac:dyDescent="0.25">
      <c r="A368" s="12">
        <f t="shared" si="7"/>
        <v>206</v>
      </c>
      <c r="B368" s="8" t="s">
        <v>108</v>
      </c>
      <c r="C368" s="1" t="s">
        <v>1556</v>
      </c>
      <c r="D368" s="229"/>
      <c r="E368" s="1"/>
      <c r="F368" s="1"/>
      <c r="G368" s="2">
        <v>48</v>
      </c>
      <c r="H368" s="2">
        <v>6</v>
      </c>
      <c r="I368" s="2"/>
      <c r="J368" s="1"/>
      <c r="K368" s="1"/>
      <c r="L368" s="60" t="s">
        <v>51</v>
      </c>
    </row>
    <row r="369" spans="1:12" x14ac:dyDescent="0.25">
      <c r="A369" s="12">
        <f t="shared" si="7"/>
        <v>207</v>
      </c>
      <c r="B369" s="8" t="s">
        <v>108</v>
      </c>
      <c r="C369" s="1" t="s">
        <v>125</v>
      </c>
      <c r="D369" s="229"/>
      <c r="E369" s="1"/>
      <c r="F369" s="1"/>
      <c r="G369" s="2">
        <v>16</v>
      </c>
      <c r="H369" s="2">
        <v>16</v>
      </c>
      <c r="I369" s="2"/>
      <c r="J369" s="1"/>
      <c r="K369" s="1"/>
      <c r="L369" s="60" t="s">
        <v>51</v>
      </c>
    </row>
    <row r="370" spans="1:12" x14ac:dyDescent="0.25">
      <c r="A370" s="12" t="s">
        <v>126</v>
      </c>
      <c r="B370" s="8" t="s">
        <v>108</v>
      </c>
      <c r="C370" s="1" t="s">
        <v>125</v>
      </c>
      <c r="D370" s="229"/>
      <c r="E370" s="1"/>
      <c r="F370" s="1"/>
      <c r="G370" s="2">
        <v>19</v>
      </c>
      <c r="H370" s="2">
        <v>19</v>
      </c>
      <c r="I370" s="2"/>
      <c r="J370" s="1"/>
      <c r="K370" s="1"/>
      <c r="L370" s="60" t="s">
        <v>51</v>
      </c>
    </row>
    <row r="371" spans="1:12" x14ac:dyDescent="0.25">
      <c r="A371" s="12">
        <f>A369+1</f>
        <v>208</v>
      </c>
      <c r="B371" s="8" t="s">
        <v>396</v>
      </c>
      <c r="C371" s="1" t="s">
        <v>1557</v>
      </c>
      <c r="D371" s="229"/>
      <c r="E371" s="1"/>
      <c r="F371" s="1"/>
      <c r="G371" s="2">
        <v>15</v>
      </c>
      <c r="H371" s="2">
        <v>15</v>
      </c>
      <c r="I371" s="2"/>
      <c r="J371" s="1"/>
      <c r="K371" s="1"/>
      <c r="L371" s="60" t="s">
        <v>59</v>
      </c>
    </row>
    <row r="372" spans="1:12" x14ac:dyDescent="0.25">
      <c r="A372" s="12">
        <f t="shared" si="7"/>
        <v>209</v>
      </c>
      <c r="B372" s="8" t="s">
        <v>422</v>
      </c>
      <c r="C372" s="1" t="s">
        <v>1558</v>
      </c>
      <c r="D372" s="229"/>
      <c r="E372" s="1"/>
      <c r="F372" s="1"/>
      <c r="G372" s="2">
        <v>180</v>
      </c>
      <c r="H372" s="2"/>
      <c r="I372" s="2"/>
      <c r="J372" s="1"/>
      <c r="K372" s="1"/>
      <c r="L372" s="60" t="s">
        <v>1212</v>
      </c>
    </row>
    <row r="373" spans="1:12" x14ac:dyDescent="0.25">
      <c r="A373" s="12">
        <f t="shared" si="7"/>
        <v>210</v>
      </c>
      <c r="B373" s="8" t="s">
        <v>447</v>
      </c>
      <c r="C373" s="1" t="s">
        <v>1559</v>
      </c>
      <c r="D373" s="229"/>
      <c r="E373" s="1"/>
      <c r="F373" s="1"/>
      <c r="G373" s="2">
        <v>8</v>
      </c>
      <c r="H373" s="2"/>
      <c r="I373" s="2"/>
      <c r="J373" s="1"/>
      <c r="K373" s="1"/>
      <c r="L373" s="60" t="s">
        <v>59</v>
      </c>
    </row>
    <row r="374" spans="1:12" x14ac:dyDescent="0.25">
      <c r="A374" s="12">
        <f t="shared" si="7"/>
        <v>211</v>
      </c>
      <c r="B374" s="8" t="s">
        <v>461</v>
      </c>
      <c r="C374" s="1" t="s">
        <v>462</v>
      </c>
      <c r="D374" s="229"/>
      <c r="E374" s="1"/>
      <c r="F374" s="1"/>
      <c r="G374" s="2">
        <v>3</v>
      </c>
      <c r="H374" s="2">
        <v>13</v>
      </c>
      <c r="I374" s="2">
        <v>6</v>
      </c>
      <c r="J374" s="1"/>
      <c r="K374" s="1"/>
      <c r="L374" s="60" t="s">
        <v>1160</v>
      </c>
    </row>
    <row r="375" spans="1:12" x14ac:dyDescent="0.25">
      <c r="A375" s="12">
        <f t="shared" si="7"/>
        <v>212</v>
      </c>
      <c r="B375" s="8" t="s">
        <v>461</v>
      </c>
      <c r="C375" s="1" t="s">
        <v>1560</v>
      </c>
      <c r="D375" s="229"/>
      <c r="E375" s="1"/>
      <c r="F375" s="1"/>
      <c r="G375" s="2">
        <v>4</v>
      </c>
      <c r="H375" s="2">
        <v>14</v>
      </c>
      <c r="I375" s="2">
        <v>6</v>
      </c>
      <c r="J375" s="1"/>
      <c r="K375" s="1"/>
      <c r="L375" s="60" t="s">
        <v>53</v>
      </c>
    </row>
    <row r="376" spans="1:12" x14ac:dyDescent="0.25">
      <c r="A376" s="12">
        <f t="shared" si="7"/>
        <v>213</v>
      </c>
      <c r="B376" s="8" t="s">
        <v>555</v>
      </c>
      <c r="C376" s="1" t="s">
        <v>1561</v>
      </c>
      <c r="D376" s="229"/>
      <c r="E376" s="1"/>
      <c r="F376" s="1"/>
      <c r="G376" s="2">
        <v>13</v>
      </c>
      <c r="H376" s="2">
        <v>2</v>
      </c>
      <c r="I376" s="2">
        <v>6</v>
      </c>
      <c r="J376" s="1"/>
      <c r="K376" s="1"/>
      <c r="L376" s="60" t="s">
        <v>1198</v>
      </c>
    </row>
    <row r="377" spans="1:12" x14ac:dyDescent="0.25">
      <c r="A377" s="12" t="s">
        <v>581</v>
      </c>
      <c r="B377" s="8" t="s">
        <v>559</v>
      </c>
      <c r="C377" s="1" t="s">
        <v>1562</v>
      </c>
      <c r="D377" s="229">
        <v>1874</v>
      </c>
      <c r="E377" s="1"/>
      <c r="F377" s="1"/>
      <c r="G377" s="2">
        <v>49</v>
      </c>
      <c r="H377" s="2">
        <v>7</v>
      </c>
      <c r="I377" s="2"/>
      <c r="J377" s="1"/>
      <c r="K377" s="1"/>
      <c r="L377" s="60" t="s">
        <v>56</v>
      </c>
    </row>
    <row r="378" spans="1:12" x14ac:dyDescent="0.25">
      <c r="A378" s="12">
        <v>214</v>
      </c>
      <c r="B378" s="8" t="s">
        <v>612</v>
      </c>
      <c r="C378" s="1" t="s">
        <v>1563</v>
      </c>
      <c r="D378" s="229"/>
      <c r="E378" s="1"/>
      <c r="F378" s="1"/>
      <c r="G378" s="2">
        <v>11</v>
      </c>
      <c r="H378" s="2">
        <v>11</v>
      </c>
      <c r="I378" s="2"/>
      <c r="J378" s="1"/>
      <c r="K378" s="1"/>
      <c r="L378" s="60" t="s">
        <v>55</v>
      </c>
    </row>
    <row r="379" spans="1:12" x14ac:dyDescent="0.25">
      <c r="A379" s="12" t="s">
        <v>614</v>
      </c>
      <c r="B379" s="8" t="s">
        <v>612</v>
      </c>
      <c r="C379" s="1" t="s">
        <v>1564</v>
      </c>
      <c r="D379" s="229"/>
      <c r="E379" s="1"/>
      <c r="F379" s="1"/>
      <c r="G379" s="2">
        <v>5</v>
      </c>
      <c r="H379" s="2">
        <v>15</v>
      </c>
      <c r="I379" s="2">
        <v>6</v>
      </c>
      <c r="J379" s="1"/>
      <c r="K379" s="1"/>
      <c r="L379" s="60" t="s">
        <v>54</v>
      </c>
    </row>
    <row r="380" spans="1:12" x14ac:dyDescent="0.25">
      <c r="A380" s="12">
        <v>215</v>
      </c>
      <c r="B380" s="8" t="s">
        <v>621</v>
      </c>
      <c r="C380" s="1" t="s">
        <v>1565</v>
      </c>
      <c r="D380" s="229"/>
      <c r="E380" s="1"/>
      <c r="F380" s="1"/>
      <c r="G380" s="2">
        <v>14</v>
      </c>
      <c r="H380" s="2">
        <v>14</v>
      </c>
      <c r="I380" s="2"/>
      <c r="J380" s="1"/>
      <c r="K380" s="1"/>
      <c r="L380" s="60" t="s">
        <v>1158</v>
      </c>
    </row>
    <row r="381" spans="1:12" x14ac:dyDescent="0.25">
      <c r="A381" s="12">
        <v>216</v>
      </c>
      <c r="B381" s="8" t="s">
        <v>712</v>
      </c>
      <c r="C381" s="1" t="s">
        <v>1566</v>
      </c>
      <c r="D381" s="229"/>
      <c r="E381" s="1"/>
      <c r="F381" s="1"/>
      <c r="G381" s="2">
        <v>9</v>
      </c>
      <c r="H381" s="2">
        <v>9</v>
      </c>
      <c r="I381" s="2"/>
      <c r="J381" s="1"/>
      <c r="K381" s="1"/>
      <c r="L381" s="60" t="s">
        <v>55</v>
      </c>
    </row>
    <row r="382" spans="1:12" x14ac:dyDescent="0.25">
      <c r="A382" s="12">
        <f t="shared" si="7"/>
        <v>217</v>
      </c>
      <c r="B382" s="8" t="s">
        <v>712</v>
      </c>
      <c r="C382" s="1" t="s">
        <v>1567</v>
      </c>
      <c r="D382" s="229"/>
      <c r="E382" s="1"/>
      <c r="F382" s="1"/>
      <c r="G382" s="2">
        <v>11</v>
      </c>
      <c r="H382" s="2">
        <v>0</v>
      </c>
      <c r="I382" s="2">
        <v>6</v>
      </c>
      <c r="J382" s="1"/>
      <c r="K382" s="1"/>
      <c r="L382" s="60" t="s">
        <v>55</v>
      </c>
    </row>
    <row r="383" spans="1:12" x14ac:dyDescent="0.25">
      <c r="A383" s="12" t="s">
        <v>715</v>
      </c>
      <c r="B383" s="8" t="s">
        <v>712</v>
      </c>
      <c r="C383" s="1" t="s">
        <v>1568</v>
      </c>
      <c r="D383" s="229"/>
      <c r="E383" s="1"/>
      <c r="F383" s="1"/>
      <c r="G383" s="2">
        <v>7</v>
      </c>
      <c r="H383" s="2">
        <v>17</v>
      </c>
      <c r="I383" s="2">
        <v>6</v>
      </c>
      <c r="J383" s="1"/>
      <c r="K383" s="1"/>
      <c r="L383" s="60" t="s">
        <v>55</v>
      </c>
    </row>
    <row r="384" spans="1:12" x14ac:dyDescent="0.25">
      <c r="A384" s="12" t="s">
        <v>717</v>
      </c>
      <c r="B384" s="8" t="s">
        <v>712</v>
      </c>
      <c r="C384" s="1" t="s">
        <v>1569</v>
      </c>
      <c r="D384" s="229"/>
      <c r="E384" s="1"/>
      <c r="F384" s="1"/>
      <c r="G384" s="2">
        <v>13</v>
      </c>
      <c r="H384" s="2">
        <v>2</v>
      </c>
      <c r="I384" s="2">
        <v>6</v>
      </c>
      <c r="J384" s="1"/>
      <c r="K384" s="1"/>
      <c r="L384" s="60" t="s">
        <v>1236</v>
      </c>
    </row>
    <row r="385" spans="1:12" x14ac:dyDescent="0.25">
      <c r="A385" s="12">
        <f>A382+1</f>
        <v>218</v>
      </c>
      <c r="B385" s="8" t="s">
        <v>712</v>
      </c>
      <c r="C385" s="1" t="s">
        <v>1570</v>
      </c>
      <c r="D385" s="229">
        <v>1876</v>
      </c>
      <c r="E385" s="1"/>
      <c r="F385" s="1"/>
      <c r="G385" s="2">
        <v>9</v>
      </c>
      <c r="H385" s="2">
        <v>9</v>
      </c>
      <c r="I385" s="2"/>
      <c r="J385" s="1"/>
      <c r="K385" s="1"/>
      <c r="L385" s="60" t="s">
        <v>1236</v>
      </c>
    </row>
    <row r="386" spans="1:12" x14ac:dyDescent="0.25">
      <c r="A386" s="12">
        <f t="shared" si="7"/>
        <v>219</v>
      </c>
      <c r="B386" s="8" t="s">
        <v>731</v>
      </c>
      <c r="C386" s="1" t="s">
        <v>1571</v>
      </c>
      <c r="D386" s="229"/>
      <c r="E386" s="1"/>
      <c r="F386" s="1"/>
      <c r="G386" s="2">
        <v>19</v>
      </c>
      <c r="H386" s="2">
        <v>19</v>
      </c>
      <c r="I386" s="2"/>
      <c r="J386" s="1"/>
      <c r="K386" s="1"/>
      <c r="L386" s="60" t="s">
        <v>1162</v>
      </c>
    </row>
    <row r="387" spans="1:12" x14ac:dyDescent="0.25">
      <c r="A387" s="12">
        <f t="shared" si="7"/>
        <v>220</v>
      </c>
      <c r="B387" s="8" t="s">
        <v>736</v>
      </c>
      <c r="C387" s="1" t="s">
        <v>737</v>
      </c>
      <c r="D387" s="229"/>
      <c r="E387" s="1"/>
      <c r="F387" s="1"/>
      <c r="G387" s="2">
        <v>1</v>
      </c>
      <c r="H387" s="2">
        <v>5</v>
      </c>
      <c r="I387" s="2"/>
      <c r="J387" s="1"/>
      <c r="K387" s="1"/>
      <c r="L387" s="60" t="s">
        <v>55</v>
      </c>
    </row>
    <row r="388" spans="1:12" x14ac:dyDescent="0.25">
      <c r="A388" s="12">
        <f t="shared" si="7"/>
        <v>221</v>
      </c>
      <c r="B388" s="8" t="s">
        <v>738</v>
      </c>
      <c r="C388" s="1" t="s">
        <v>1572</v>
      </c>
      <c r="D388" s="229"/>
      <c r="E388" s="1"/>
      <c r="F388" s="1"/>
      <c r="G388" s="2">
        <v>5</v>
      </c>
      <c r="H388" s="2">
        <v>5</v>
      </c>
      <c r="I388" s="2"/>
      <c r="J388" s="1"/>
      <c r="K388" s="1"/>
      <c r="L388" s="60" t="s">
        <v>1149</v>
      </c>
    </row>
    <row r="389" spans="1:12" x14ac:dyDescent="0.25">
      <c r="A389" s="12">
        <f t="shared" si="7"/>
        <v>222</v>
      </c>
      <c r="B389" s="8" t="s">
        <v>738</v>
      </c>
      <c r="C389" s="1" t="s">
        <v>1573</v>
      </c>
      <c r="D389" s="229"/>
      <c r="E389" s="1"/>
      <c r="F389" s="1"/>
      <c r="G389" s="2">
        <v>11</v>
      </c>
      <c r="H389" s="2">
        <v>0</v>
      </c>
      <c r="I389" s="2">
        <v>6</v>
      </c>
      <c r="J389" s="1"/>
      <c r="K389" s="1"/>
      <c r="L389" s="60" t="s">
        <v>1184</v>
      </c>
    </row>
    <row r="390" spans="1:12" x14ac:dyDescent="0.25">
      <c r="A390" s="12">
        <f t="shared" si="7"/>
        <v>223</v>
      </c>
      <c r="B390" s="8" t="s">
        <v>786</v>
      </c>
      <c r="C390" s="1" t="s">
        <v>1574</v>
      </c>
      <c r="D390" s="229"/>
      <c r="E390" s="1"/>
      <c r="F390" s="1"/>
      <c r="G390" s="2">
        <v>22</v>
      </c>
      <c r="H390" s="2">
        <v>1</v>
      </c>
      <c r="I390" s="2"/>
      <c r="J390" s="1"/>
      <c r="K390" s="1"/>
      <c r="L390" s="60" t="s">
        <v>55</v>
      </c>
    </row>
    <row r="391" spans="1:12" x14ac:dyDescent="0.25">
      <c r="A391" s="12" t="s">
        <v>792</v>
      </c>
      <c r="B391" s="8" t="s">
        <v>786</v>
      </c>
      <c r="C391" s="1" t="s">
        <v>1575</v>
      </c>
      <c r="D391" s="229">
        <v>1871</v>
      </c>
      <c r="E391" s="1"/>
      <c r="F391" s="1"/>
      <c r="G391" s="2">
        <v>51</v>
      </c>
      <c r="H391" s="2">
        <v>9</v>
      </c>
      <c r="I391" s="2"/>
      <c r="J391" s="1"/>
      <c r="K391" s="1"/>
      <c r="L391" s="60" t="s">
        <v>1237</v>
      </c>
    </row>
    <row r="392" spans="1:12" x14ac:dyDescent="0.25">
      <c r="A392" s="12">
        <v>224</v>
      </c>
      <c r="B392" s="8" t="s">
        <v>794</v>
      </c>
      <c r="C392" s="1" t="s">
        <v>798</v>
      </c>
      <c r="D392" s="229"/>
      <c r="E392" s="1"/>
      <c r="F392" s="1"/>
      <c r="G392" s="2">
        <v>3</v>
      </c>
      <c r="H392" s="2">
        <v>10</v>
      </c>
      <c r="I392" s="2"/>
      <c r="J392" s="1"/>
      <c r="K392" s="1"/>
      <c r="L392" s="60" t="s">
        <v>1176</v>
      </c>
    </row>
    <row r="393" spans="1:12" x14ac:dyDescent="0.25">
      <c r="A393" s="12">
        <f t="shared" si="7"/>
        <v>225</v>
      </c>
      <c r="B393" s="8" t="s">
        <v>794</v>
      </c>
      <c r="C393" s="1" t="s">
        <v>1576</v>
      </c>
      <c r="D393" s="229"/>
      <c r="E393" s="1"/>
      <c r="F393" s="1"/>
      <c r="G393" s="2">
        <v>3</v>
      </c>
      <c r="H393" s="2">
        <v>3</v>
      </c>
      <c r="I393" s="2"/>
      <c r="J393" s="1"/>
      <c r="K393" s="1"/>
      <c r="L393" s="60" t="s">
        <v>1226</v>
      </c>
    </row>
    <row r="394" spans="1:12" x14ac:dyDescent="0.25">
      <c r="A394" s="12">
        <f t="shared" si="7"/>
        <v>226</v>
      </c>
      <c r="B394" s="8" t="s">
        <v>1037</v>
      </c>
      <c r="C394" s="1" t="s">
        <v>1577</v>
      </c>
      <c r="D394" s="229"/>
      <c r="E394" s="1"/>
      <c r="F394" s="1"/>
      <c r="G394" s="2">
        <v>2</v>
      </c>
      <c r="H394" s="2">
        <v>12</v>
      </c>
      <c r="I394" s="2">
        <v>6</v>
      </c>
      <c r="J394" s="1"/>
      <c r="K394" s="1"/>
      <c r="L394" s="60" t="s">
        <v>55</v>
      </c>
    </row>
    <row r="395" spans="1:12" x14ac:dyDescent="0.25">
      <c r="A395" s="12" t="s">
        <v>1219</v>
      </c>
      <c r="B395" s="8" t="s">
        <v>1220</v>
      </c>
      <c r="C395" s="1"/>
      <c r="D395" s="229"/>
      <c r="E395" s="1"/>
      <c r="F395" s="1"/>
      <c r="G395" s="2"/>
      <c r="H395" s="2"/>
      <c r="I395" s="2"/>
      <c r="J395" s="1"/>
      <c r="K395" s="1"/>
      <c r="L395" s="60" t="s">
        <v>55</v>
      </c>
    </row>
    <row r="396" spans="1:12" x14ac:dyDescent="0.25">
      <c r="A396" s="12">
        <f>A394+1</f>
        <v>227</v>
      </c>
      <c r="B396" s="8" t="s">
        <v>959</v>
      </c>
      <c r="C396" s="1" t="s">
        <v>1578</v>
      </c>
      <c r="D396" s="229"/>
      <c r="E396" s="1"/>
      <c r="F396" s="1"/>
      <c r="G396" s="2">
        <v>36</v>
      </c>
      <c r="H396" s="2">
        <v>15</v>
      </c>
      <c r="I396" s="2"/>
      <c r="J396" s="1"/>
      <c r="K396" s="1"/>
      <c r="L396" s="60" t="s">
        <v>1164</v>
      </c>
    </row>
    <row r="397" spans="1:12" x14ac:dyDescent="0.25">
      <c r="A397" s="12">
        <f t="shared" si="7"/>
        <v>228</v>
      </c>
      <c r="B397" s="8" t="s">
        <v>961</v>
      </c>
      <c r="C397" s="1" t="s">
        <v>1579</v>
      </c>
      <c r="D397" s="229"/>
      <c r="E397" s="1"/>
      <c r="F397" s="1"/>
      <c r="G397" s="2">
        <v>3</v>
      </c>
      <c r="H397" s="2">
        <v>13</v>
      </c>
      <c r="I397" s="2">
        <v>6</v>
      </c>
      <c r="J397" s="1"/>
      <c r="K397" s="1"/>
      <c r="L397" s="60" t="s">
        <v>57</v>
      </c>
    </row>
    <row r="398" spans="1:12" x14ac:dyDescent="0.25">
      <c r="A398" s="12">
        <f t="shared" si="7"/>
        <v>229</v>
      </c>
      <c r="B398" s="8" t="s">
        <v>1009</v>
      </c>
      <c r="C398" s="1" t="s">
        <v>1010</v>
      </c>
      <c r="D398" s="229"/>
      <c r="E398" s="1"/>
      <c r="F398" s="1"/>
      <c r="G398" s="2">
        <v>6</v>
      </c>
      <c r="H398" s="2">
        <v>16</v>
      </c>
      <c r="I398" s="2">
        <v>6</v>
      </c>
      <c r="J398" s="1"/>
      <c r="K398" s="1"/>
      <c r="L398" s="60" t="s">
        <v>1187</v>
      </c>
    </row>
    <row r="399" spans="1:12" x14ac:dyDescent="0.25">
      <c r="A399" s="12">
        <f t="shared" si="7"/>
        <v>230</v>
      </c>
      <c r="B399" s="8" t="s">
        <v>1009</v>
      </c>
      <c r="C399" s="1" t="s">
        <v>1580</v>
      </c>
      <c r="D399" s="229"/>
      <c r="E399" s="1"/>
      <c r="F399" s="1"/>
      <c r="G399" s="2">
        <v>14</v>
      </c>
      <c r="H399" s="2">
        <v>14</v>
      </c>
      <c r="I399" s="2"/>
      <c r="J399" s="1"/>
      <c r="K399" s="1"/>
      <c r="L399" s="60" t="s">
        <v>55</v>
      </c>
    </row>
    <row r="400" spans="1:12" x14ac:dyDescent="0.25">
      <c r="A400" s="12">
        <f t="shared" si="7"/>
        <v>231</v>
      </c>
      <c r="B400" s="8" t="s">
        <v>1009</v>
      </c>
      <c r="C400" s="1" t="s">
        <v>1012</v>
      </c>
      <c r="D400" s="229"/>
      <c r="E400" s="1"/>
      <c r="F400" s="1"/>
      <c r="G400" s="2">
        <v>6</v>
      </c>
      <c r="H400" s="2">
        <v>6</v>
      </c>
      <c r="I400" s="2"/>
      <c r="J400" s="1"/>
      <c r="K400" s="1"/>
      <c r="L400" s="60" t="s">
        <v>55</v>
      </c>
    </row>
    <row r="401" spans="1:12" x14ac:dyDescent="0.25">
      <c r="A401" s="12">
        <f t="shared" si="7"/>
        <v>232</v>
      </c>
      <c r="B401" s="8" t="s">
        <v>1009</v>
      </c>
      <c r="C401" s="1" t="s">
        <v>1581</v>
      </c>
      <c r="D401" s="229"/>
      <c r="E401" s="1"/>
      <c r="F401" s="1"/>
      <c r="G401" s="2">
        <v>21</v>
      </c>
      <c r="H401" s="2"/>
      <c r="I401" s="2"/>
      <c r="J401" s="1"/>
      <c r="K401" s="1"/>
      <c r="L401" s="60" t="s">
        <v>1181</v>
      </c>
    </row>
    <row r="402" spans="1:12" x14ac:dyDescent="0.25">
      <c r="A402" s="12">
        <f t="shared" si="7"/>
        <v>233</v>
      </c>
      <c r="B402" s="8" t="s">
        <v>1003</v>
      </c>
      <c r="C402" s="1" t="s">
        <v>1582</v>
      </c>
      <c r="D402" s="229"/>
      <c r="E402" s="1"/>
      <c r="F402" s="1"/>
      <c r="G402" s="2">
        <v>14</v>
      </c>
      <c r="H402" s="2">
        <v>3</v>
      </c>
      <c r="I402" s="2">
        <v>6</v>
      </c>
      <c r="J402" s="1"/>
      <c r="K402" s="1"/>
      <c r="L402" s="60" t="s">
        <v>1208</v>
      </c>
    </row>
    <row r="403" spans="1:12" x14ac:dyDescent="0.25">
      <c r="A403" s="12">
        <f t="shared" si="7"/>
        <v>234</v>
      </c>
      <c r="B403" s="8" t="s">
        <v>1003</v>
      </c>
      <c r="C403" s="1" t="s">
        <v>1583</v>
      </c>
      <c r="D403" s="229"/>
      <c r="E403" s="1"/>
      <c r="F403" s="1"/>
      <c r="G403" s="2">
        <v>9</v>
      </c>
      <c r="H403" s="2">
        <v>19</v>
      </c>
      <c r="I403" s="2">
        <v>6</v>
      </c>
      <c r="J403" s="1"/>
      <c r="K403" s="1"/>
      <c r="L403" s="60" t="s">
        <v>1187</v>
      </c>
    </row>
    <row r="404" spans="1:12" x14ac:dyDescent="0.25">
      <c r="A404" s="12">
        <f t="shared" si="7"/>
        <v>235</v>
      </c>
      <c r="B404" s="8" t="s">
        <v>1003</v>
      </c>
      <c r="C404" s="1" t="s">
        <v>1584</v>
      </c>
      <c r="D404" s="229"/>
      <c r="E404" s="1"/>
      <c r="F404" s="1"/>
      <c r="G404" s="2">
        <v>16</v>
      </c>
      <c r="H404" s="2">
        <v>16</v>
      </c>
      <c r="I404" s="2"/>
      <c r="J404" s="1"/>
      <c r="K404" s="1"/>
      <c r="L404" s="60" t="s">
        <v>1208</v>
      </c>
    </row>
    <row r="405" spans="1:12" x14ac:dyDescent="0.25">
      <c r="A405" s="12">
        <v>236</v>
      </c>
      <c r="B405" s="8" t="s">
        <v>1003</v>
      </c>
      <c r="C405" s="1" t="s">
        <v>1585</v>
      </c>
      <c r="D405" s="229"/>
      <c r="E405" s="1"/>
      <c r="F405" s="1"/>
      <c r="G405" s="2">
        <v>12</v>
      </c>
      <c r="H405" s="2">
        <v>12</v>
      </c>
      <c r="I405" s="2"/>
      <c r="J405" s="1"/>
      <c r="K405" s="1"/>
      <c r="L405" s="60" t="s">
        <v>55</v>
      </c>
    </row>
    <row r="406" spans="1:12" x14ac:dyDescent="0.25">
      <c r="A406" s="12" t="s">
        <v>616</v>
      </c>
      <c r="B406" s="8" t="s">
        <v>617</v>
      </c>
      <c r="C406" s="1" t="s">
        <v>1586</v>
      </c>
      <c r="D406" s="229"/>
      <c r="E406" s="1"/>
      <c r="F406" s="1"/>
      <c r="G406" s="2">
        <v>10</v>
      </c>
      <c r="H406" s="2">
        <v>10</v>
      </c>
      <c r="I406" s="2"/>
      <c r="J406" s="1"/>
      <c r="K406" s="1"/>
      <c r="L406" s="60" t="s">
        <v>57</v>
      </c>
    </row>
    <row r="407" spans="1:12" x14ac:dyDescent="0.25">
      <c r="A407" s="12">
        <v>237</v>
      </c>
      <c r="B407" s="8" t="s">
        <v>746</v>
      </c>
      <c r="C407" s="1" t="s">
        <v>1587</v>
      </c>
      <c r="D407" s="229"/>
      <c r="E407" s="1"/>
      <c r="F407" s="1"/>
      <c r="G407" s="2">
        <v>9</v>
      </c>
      <c r="H407" s="2">
        <v>19</v>
      </c>
      <c r="I407" s="2">
        <v>6</v>
      </c>
      <c r="J407" s="1"/>
      <c r="K407" s="1"/>
      <c r="L407" s="60" t="s">
        <v>1187</v>
      </c>
    </row>
    <row r="408" spans="1:12" x14ac:dyDescent="0.25">
      <c r="A408" s="12">
        <f t="shared" si="7"/>
        <v>238</v>
      </c>
      <c r="B408" s="8" t="s">
        <v>759</v>
      </c>
      <c r="C408" s="1" t="s">
        <v>1588</v>
      </c>
      <c r="D408" s="229"/>
      <c r="E408" s="1"/>
      <c r="F408" s="1"/>
      <c r="G408" s="2">
        <v>162</v>
      </c>
      <c r="H408" s="2">
        <v>15</v>
      </c>
      <c r="I408" s="2"/>
      <c r="J408" s="1"/>
      <c r="K408" s="1"/>
      <c r="L408" s="60" t="s">
        <v>53</v>
      </c>
    </row>
    <row r="409" spans="1:12" x14ac:dyDescent="0.25">
      <c r="A409" s="12">
        <f t="shared" si="7"/>
        <v>239</v>
      </c>
      <c r="B409" s="8" t="s">
        <v>897</v>
      </c>
      <c r="C409" s="1" t="s">
        <v>1589</v>
      </c>
      <c r="D409" s="229"/>
      <c r="E409" s="1"/>
      <c r="F409" s="1"/>
      <c r="G409" s="2">
        <v>9</v>
      </c>
      <c r="H409" s="2">
        <v>9</v>
      </c>
      <c r="I409" s="2"/>
      <c r="J409" s="1"/>
      <c r="K409" s="1"/>
      <c r="L409" s="60" t="s">
        <v>1206</v>
      </c>
    </row>
    <row r="410" spans="1:12" x14ac:dyDescent="0.25">
      <c r="A410" s="12">
        <f t="shared" si="7"/>
        <v>240</v>
      </c>
      <c r="B410" s="8" t="s">
        <v>897</v>
      </c>
      <c r="C410" s="1" t="s">
        <v>1590</v>
      </c>
      <c r="D410" s="229"/>
      <c r="E410" s="1"/>
      <c r="F410" s="1"/>
      <c r="G410" s="2">
        <v>18</v>
      </c>
      <c r="H410" s="2">
        <v>18</v>
      </c>
      <c r="I410" s="2"/>
      <c r="J410" s="1"/>
      <c r="K410" s="1"/>
      <c r="L410" s="60" t="s">
        <v>1244</v>
      </c>
    </row>
    <row r="411" spans="1:12" x14ac:dyDescent="0.25">
      <c r="A411" s="12">
        <f t="shared" si="7"/>
        <v>241</v>
      </c>
      <c r="B411" s="8" t="s">
        <v>897</v>
      </c>
      <c r="C411" s="1" t="s">
        <v>1591</v>
      </c>
      <c r="D411" s="229"/>
      <c r="E411" s="1"/>
      <c r="F411" s="1"/>
      <c r="G411" s="2">
        <v>2</v>
      </c>
      <c r="H411" s="2">
        <v>12</v>
      </c>
      <c r="I411" s="2">
        <v>6</v>
      </c>
      <c r="J411" s="1"/>
      <c r="K411" s="1"/>
      <c r="L411" s="60" t="s">
        <v>55</v>
      </c>
    </row>
    <row r="412" spans="1:12" x14ac:dyDescent="0.25">
      <c r="A412" s="12">
        <f t="shared" si="7"/>
        <v>242</v>
      </c>
      <c r="B412" s="8" t="s">
        <v>897</v>
      </c>
      <c r="C412" s="1" t="s">
        <v>906</v>
      </c>
      <c r="D412" s="229"/>
      <c r="E412" s="1"/>
      <c r="F412" s="1"/>
      <c r="G412" s="2">
        <v>13</v>
      </c>
      <c r="H412" s="2">
        <v>13</v>
      </c>
      <c r="I412" s="2"/>
      <c r="J412" s="1"/>
      <c r="K412" s="1"/>
      <c r="L412" s="60" t="s">
        <v>51</v>
      </c>
    </row>
    <row r="413" spans="1:12" x14ac:dyDescent="0.25">
      <c r="A413" s="12">
        <f t="shared" si="7"/>
        <v>243</v>
      </c>
      <c r="B413" s="8" t="s">
        <v>897</v>
      </c>
      <c r="C413" s="1" t="s">
        <v>1592</v>
      </c>
      <c r="D413" s="229"/>
      <c r="E413" s="1"/>
      <c r="F413" s="1"/>
      <c r="G413" s="2">
        <v>28</v>
      </c>
      <c r="H413" s="2">
        <v>7</v>
      </c>
      <c r="I413" s="2"/>
      <c r="J413" s="1"/>
      <c r="K413" s="1"/>
      <c r="L413" s="60" t="s">
        <v>54</v>
      </c>
    </row>
    <row r="414" spans="1:12" x14ac:dyDescent="0.25">
      <c r="A414" s="12">
        <f t="shared" si="7"/>
        <v>244</v>
      </c>
      <c r="B414" s="8" t="s">
        <v>897</v>
      </c>
      <c r="C414" s="1" t="s">
        <v>1588</v>
      </c>
      <c r="D414" s="229"/>
      <c r="E414" s="1"/>
      <c r="F414" s="1"/>
      <c r="G414" s="2">
        <v>26</v>
      </c>
      <c r="H414" s="2">
        <v>15</v>
      </c>
      <c r="I414" s="2">
        <v>6</v>
      </c>
      <c r="J414" s="1"/>
      <c r="K414" s="1"/>
      <c r="L414" s="60" t="s">
        <v>1198</v>
      </c>
    </row>
    <row r="415" spans="1:12" x14ac:dyDescent="0.25">
      <c r="A415" s="12">
        <f t="shared" si="7"/>
        <v>245</v>
      </c>
      <c r="B415" s="8" t="s">
        <v>897</v>
      </c>
      <c r="C415" s="1" t="s">
        <v>1593</v>
      </c>
      <c r="D415" s="229"/>
      <c r="E415" s="1">
        <v>1884</v>
      </c>
      <c r="F415" s="220" t="s">
        <v>1594</v>
      </c>
      <c r="G415" s="2">
        <v>39</v>
      </c>
      <c r="H415" s="2">
        <v>18</v>
      </c>
      <c r="I415" s="2"/>
      <c r="J415" s="1"/>
      <c r="K415" s="1"/>
      <c r="L415" s="60" t="s">
        <v>55</v>
      </c>
    </row>
    <row r="416" spans="1:12" x14ac:dyDescent="0.25">
      <c r="A416" s="12">
        <f t="shared" si="7"/>
        <v>246</v>
      </c>
      <c r="B416" s="8" t="s">
        <v>800</v>
      </c>
      <c r="C416" s="1" t="s">
        <v>1595</v>
      </c>
      <c r="D416" s="229"/>
      <c r="E416" s="1"/>
      <c r="F416" s="1"/>
      <c r="G416" s="2">
        <v>5</v>
      </c>
      <c r="H416" s="2">
        <v>15</v>
      </c>
      <c r="I416" s="2">
        <v>6</v>
      </c>
      <c r="J416" s="1"/>
      <c r="K416" s="1"/>
      <c r="L416" s="60" t="s">
        <v>1217</v>
      </c>
    </row>
    <row r="417" spans="1:12" x14ac:dyDescent="0.25">
      <c r="A417" s="12">
        <f t="shared" si="7"/>
        <v>247</v>
      </c>
      <c r="B417" s="8" t="s">
        <v>800</v>
      </c>
      <c r="C417" s="1" t="s">
        <v>1596</v>
      </c>
      <c r="D417" s="229"/>
      <c r="E417" s="1"/>
      <c r="F417" s="1"/>
      <c r="G417" s="2">
        <v>9</v>
      </c>
      <c r="H417" s="2">
        <v>19</v>
      </c>
      <c r="I417" s="2">
        <v>6</v>
      </c>
      <c r="J417" s="1"/>
      <c r="K417" s="1"/>
      <c r="L417" s="60" t="s">
        <v>58</v>
      </c>
    </row>
    <row r="418" spans="1:12" x14ac:dyDescent="0.25">
      <c r="A418" s="12">
        <f t="shared" si="7"/>
        <v>248</v>
      </c>
      <c r="B418" s="8" t="s">
        <v>800</v>
      </c>
      <c r="C418" s="1" t="s">
        <v>569</v>
      </c>
      <c r="D418" s="229"/>
      <c r="E418" s="1"/>
      <c r="F418" s="1"/>
      <c r="G418" s="2">
        <v>11</v>
      </c>
      <c r="H418" s="2"/>
      <c r="I418" s="2">
        <v>6</v>
      </c>
      <c r="J418" s="1"/>
      <c r="K418" s="1"/>
      <c r="L418" s="60" t="s">
        <v>58</v>
      </c>
    </row>
    <row r="419" spans="1:12" x14ac:dyDescent="0.25">
      <c r="A419" s="12">
        <f t="shared" si="7"/>
        <v>249</v>
      </c>
      <c r="B419" s="8" t="s">
        <v>800</v>
      </c>
      <c r="C419" s="1" t="s">
        <v>1597</v>
      </c>
      <c r="D419" s="229"/>
      <c r="E419" s="1"/>
      <c r="F419" s="1"/>
      <c r="G419" s="2">
        <v>17</v>
      </c>
      <c r="H419" s="2">
        <v>6</v>
      </c>
      <c r="I419" s="2">
        <v>6</v>
      </c>
      <c r="J419" s="1"/>
      <c r="K419" s="1"/>
      <c r="L419" s="60" t="s">
        <v>1166</v>
      </c>
    </row>
    <row r="420" spans="1:12" x14ac:dyDescent="0.25">
      <c r="A420" s="12">
        <f t="shared" si="7"/>
        <v>250</v>
      </c>
      <c r="B420" s="8" t="s">
        <v>800</v>
      </c>
      <c r="C420" s="1" t="s">
        <v>1598</v>
      </c>
      <c r="D420" s="229"/>
      <c r="E420" s="1"/>
      <c r="F420" s="1"/>
      <c r="G420" s="2">
        <v>13</v>
      </c>
      <c r="H420" s="2">
        <v>2</v>
      </c>
      <c r="I420" s="2">
        <v>6</v>
      </c>
      <c r="J420" s="1"/>
      <c r="K420" s="1"/>
      <c r="L420" s="60" t="s">
        <v>58</v>
      </c>
    </row>
    <row r="421" spans="1:12" x14ac:dyDescent="0.25">
      <c r="A421" s="12">
        <f t="shared" si="7"/>
        <v>251</v>
      </c>
      <c r="B421" s="8" t="s">
        <v>800</v>
      </c>
      <c r="C421" s="1" t="s">
        <v>1599</v>
      </c>
      <c r="D421" s="229"/>
      <c r="E421" s="1"/>
      <c r="F421" s="1"/>
      <c r="G421" s="2">
        <v>13</v>
      </c>
      <c r="H421" s="2">
        <v>13</v>
      </c>
      <c r="I421" s="2"/>
      <c r="J421" s="1"/>
      <c r="K421" s="1"/>
      <c r="L421" s="60" t="s">
        <v>1217</v>
      </c>
    </row>
    <row r="422" spans="1:12" x14ac:dyDescent="0.25">
      <c r="A422" s="12">
        <f t="shared" si="7"/>
        <v>252</v>
      </c>
      <c r="B422" s="8" t="s">
        <v>800</v>
      </c>
      <c r="C422" s="1" t="s">
        <v>832</v>
      </c>
      <c r="D422" s="229">
        <v>1871</v>
      </c>
      <c r="E422" s="1"/>
      <c r="F422" s="1"/>
      <c r="G422" s="2">
        <v>14</v>
      </c>
      <c r="H422" s="2">
        <v>14</v>
      </c>
      <c r="I422" s="2"/>
      <c r="J422" s="1"/>
      <c r="K422" s="1"/>
      <c r="L422" s="60" t="s">
        <v>66</v>
      </c>
    </row>
    <row r="423" spans="1:12" x14ac:dyDescent="0.25">
      <c r="A423" s="12">
        <f t="shared" si="7"/>
        <v>253</v>
      </c>
      <c r="B423" s="8" t="s">
        <v>800</v>
      </c>
      <c r="C423" s="1" t="s">
        <v>1600</v>
      </c>
      <c r="D423" s="229"/>
      <c r="E423" s="1"/>
      <c r="F423" s="1"/>
      <c r="G423" s="2">
        <v>29</v>
      </c>
      <c r="H423" s="2">
        <v>8</v>
      </c>
      <c r="I423" s="2"/>
      <c r="J423" s="1"/>
      <c r="K423" s="1"/>
      <c r="L423" s="60" t="s">
        <v>54</v>
      </c>
    </row>
    <row r="424" spans="1:12" x14ac:dyDescent="0.25">
      <c r="A424" s="12">
        <f t="shared" si="7"/>
        <v>254</v>
      </c>
      <c r="B424" s="8" t="s">
        <v>800</v>
      </c>
      <c r="C424" s="1" t="s">
        <v>1601</v>
      </c>
      <c r="D424" s="229"/>
      <c r="E424" s="1"/>
      <c r="F424" s="1"/>
      <c r="G424" s="2">
        <v>13</v>
      </c>
      <c r="H424" s="2">
        <v>13</v>
      </c>
      <c r="I424" s="2"/>
      <c r="J424" s="1"/>
      <c r="K424" s="1"/>
      <c r="L424" s="60" t="s">
        <v>58</v>
      </c>
    </row>
    <row r="425" spans="1:12" x14ac:dyDescent="0.25">
      <c r="A425" s="12">
        <f t="shared" si="7"/>
        <v>255</v>
      </c>
      <c r="B425" s="8" t="s">
        <v>800</v>
      </c>
      <c r="C425" s="1" t="s">
        <v>1602</v>
      </c>
      <c r="D425" s="229"/>
      <c r="E425" s="1"/>
      <c r="F425" s="1"/>
      <c r="G425" s="2">
        <v>39</v>
      </c>
      <c r="H425" s="2">
        <v>8</v>
      </c>
      <c r="I425" s="2"/>
      <c r="J425" s="1"/>
      <c r="K425" s="1"/>
      <c r="L425" s="60" t="s">
        <v>54</v>
      </c>
    </row>
    <row r="426" spans="1:12" x14ac:dyDescent="0.25">
      <c r="A426" s="12">
        <f t="shared" si="7"/>
        <v>256</v>
      </c>
      <c r="B426" s="8" t="s">
        <v>800</v>
      </c>
      <c r="C426" s="1" t="s">
        <v>1603</v>
      </c>
      <c r="D426" s="229"/>
      <c r="E426" s="1"/>
      <c r="F426" s="1"/>
      <c r="G426" s="2">
        <v>25</v>
      </c>
      <c r="H426" s="2">
        <v>4</v>
      </c>
      <c r="I426" s="2"/>
      <c r="J426" s="1"/>
      <c r="K426" s="1"/>
      <c r="L426" s="60" t="s">
        <v>1166</v>
      </c>
    </row>
    <row r="427" spans="1:12" x14ac:dyDescent="0.25">
      <c r="A427" s="12">
        <f t="shared" si="7"/>
        <v>257</v>
      </c>
      <c r="B427" s="8" t="s">
        <v>800</v>
      </c>
      <c r="C427" s="1" t="s">
        <v>1604</v>
      </c>
      <c r="D427" s="229"/>
      <c r="E427" s="1"/>
      <c r="F427" s="1"/>
      <c r="G427" s="2">
        <v>19</v>
      </c>
      <c r="H427" s="2">
        <v>19</v>
      </c>
      <c r="I427" s="2"/>
      <c r="J427" s="1"/>
      <c r="K427" s="1"/>
      <c r="L427" s="60" t="s">
        <v>1217</v>
      </c>
    </row>
    <row r="428" spans="1:12" x14ac:dyDescent="0.25">
      <c r="A428" s="12">
        <f t="shared" ref="A428:A502" si="8">A427+1</f>
        <v>258</v>
      </c>
      <c r="B428" s="8" t="s">
        <v>800</v>
      </c>
      <c r="C428" s="1" t="s">
        <v>1605</v>
      </c>
      <c r="D428" s="229"/>
      <c r="E428" s="1"/>
      <c r="F428" s="1"/>
      <c r="G428" s="2">
        <v>15</v>
      </c>
      <c r="H428" s="2">
        <v>15</v>
      </c>
      <c r="I428" s="2"/>
      <c r="J428" s="1"/>
      <c r="K428" s="1"/>
      <c r="L428" s="60" t="s">
        <v>58</v>
      </c>
    </row>
    <row r="429" spans="1:12" x14ac:dyDescent="0.25">
      <c r="A429" s="12">
        <f t="shared" si="8"/>
        <v>259</v>
      </c>
      <c r="B429" s="8" t="s">
        <v>800</v>
      </c>
      <c r="C429" s="1" t="s">
        <v>1606</v>
      </c>
      <c r="D429" s="229"/>
      <c r="E429" s="1"/>
      <c r="F429" s="1"/>
      <c r="G429" s="2">
        <v>26</v>
      </c>
      <c r="H429" s="2">
        <v>5</v>
      </c>
      <c r="I429" s="2"/>
      <c r="J429" s="1"/>
      <c r="K429" s="1"/>
      <c r="L429" s="60" t="s">
        <v>1162</v>
      </c>
    </row>
    <row r="430" spans="1:12" x14ac:dyDescent="0.25">
      <c r="A430" s="12">
        <f t="shared" si="8"/>
        <v>260</v>
      </c>
      <c r="B430" s="8" t="s">
        <v>800</v>
      </c>
      <c r="C430" s="1" t="s">
        <v>1607</v>
      </c>
      <c r="D430" s="229"/>
      <c r="E430" s="1"/>
      <c r="F430" s="1"/>
      <c r="G430" s="2">
        <v>14</v>
      </c>
      <c r="H430" s="2">
        <v>14</v>
      </c>
      <c r="I430" s="2"/>
      <c r="J430" s="1"/>
      <c r="K430" s="1"/>
      <c r="L430" s="60" t="s">
        <v>1228</v>
      </c>
    </row>
    <row r="431" spans="1:12" x14ac:dyDescent="0.25">
      <c r="A431" s="12">
        <f t="shared" si="8"/>
        <v>261</v>
      </c>
      <c r="B431" s="8" t="s">
        <v>800</v>
      </c>
      <c r="C431" s="1" t="s">
        <v>1608</v>
      </c>
      <c r="D431" s="229"/>
      <c r="E431" s="1"/>
      <c r="F431" s="1"/>
      <c r="G431" s="2">
        <v>16</v>
      </c>
      <c r="H431" s="2">
        <v>5</v>
      </c>
      <c r="I431" s="2">
        <v>6</v>
      </c>
      <c r="J431" s="1"/>
      <c r="K431" s="1"/>
      <c r="L431" s="60" t="s">
        <v>1179</v>
      </c>
    </row>
    <row r="432" spans="1:12" x14ac:dyDescent="0.25">
      <c r="A432" s="12">
        <f t="shared" si="8"/>
        <v>262</v>
      </c>
      <c r="B432" s="8" t="s">
        <v>800</v>
      </c>
      <c r="C432" s="1" t="s">
        <v>1609</v>
      </c>
      <c r="D432" s="229"/>
      <c r="E432" s="1"/>
      <c r="F432" s="1"/>
      <c r="G432" s="2">
        <v>63</v>
      </c>
      <c r="H432" s="2"/>
      <c r="I432" s="2"/>
      <c r="J432" s="1"/>
      <c r="K432" s="1"/>
      <c r="L432" s="60" t="s">
        <v>1154</v>
      </c>
    </row>
    <row r="433" spans="1:12" x14ac:dyDescent="0.25">
      <c r="A433" s="12">
        <f t="shared" si="8"/>
        <v>263</v>
      </c>
      <c r="B433" s="8" t="s">
        <v>800</v>
      </c>
      <c r="C433" s="1" t="s">
        <v>1610</v>
      </c>
      <c r="D433" s="229"/>
      <c r="E433" s="1"/>
      <c r="F433" s="1"/>
      <c r="G433" s="2">
        <v>105</v>
      </c>
      <c r="H433" s="2"/>
      <c r="I433" s="2"/>
      <c r="J433" s="1"/>
      <c r="K433" s="1"/>
      <c r="L433" s="60" t="s">
        <v>53</v>
      </c>
    </row>
    <row r="434" spans="1:12" x14ac:dyDescent="0.25">
      <c r="A434" s="12">
        <f t="shared" si="8"/>
        <v>264</v>
      </c>
      <c r="B434" s="8" t="s">
        <v>800</v>
      </c>
      <c r="C434" s="1" t="s">
        <v>1611</v>
      </c>
      <c r="D434" s="229"/>
      <c r="E434" s="1"/>
      <c r="F434" s="1"/>
      <c r="G434" s="2">
        <v>210</v>
      </c>
      <c r="H434" s="2"/>
      <c r="I434" s="2"/>
      <c r="J434" s="1"/>
      <c r="K434" s="1"/>
      <c r="L434" s="60" t="s">
        <v>1147</v>
      </c>
    </row>
    <row r="435" spans="1:12" x14ac:dyDescent="0.25">
      <c r="A435" s="12">
        <f t="shared" si="8"/>
        <v>265</v>
      </c>
      <c r="B435" s="8" t="s">
        <v>606</v>
      </c>
      <c r="C435" s="1" t="s">
        <v>1612</v>
      </c>
      <c r="D435" s="229">
        <v>1874</v>
      </c>
      <c r="E435" s="1"/>
      <c r="F435" s="1"/>
      <c r="G435" s="2">
        <v>45</v>
      </c>
      <c r="H435" s="2">
        <v>3</v>
      </c>
      <c r="I435" s="2"/>
      <c r="J435" s="1"/>
      <c r="K435" s="1"/>
      <c r="L435" s="60" t="s">
        <v>1171</v>
      </c>
    </row>
    <row r="436" spans="1:12" x14ac:dyDescent="0.25">
      <c r="A436" s="12">
        <f t="shared" si="8"/>
        <v>266</v>
      </c>
      <c r="B436" s="8" t="s">
        <v>938</v>
      </c>
      <c r="C436" s="1" t="s">
        <v>1613</v>
      </c>
      <c r="D436" s="229"/>
      <c r="E436" s="1"/>
      <c r="F436" s="1"/>
      <c r="G436" s="2">
        <v>32</v>
      </c>
      <c r="H436" s="2">
        <v>11</v>
      </c>
      <c r="I436" s="2"/>
      <c r="J436" s="1"/>
      <c r="K436" s="1"/>
      <c r="L436" s="60" t="s">
        <v>1209</v>
      </c>
    </row>
    <row r="437" spans="1:12" x14ac:dyDescent="0.25">
      <c r="A437" s="12">
        <f t="shared" si="8"/>
        <v>267</v>
      </c>
      <c r="B437" s="8" t="s">
        <v>881</v>
      </c>
      <c r="C437" s="1" t="s">
        <v>1367</v>
      </c>
      <c r="D437" s="229"/>
      <c r="E437" s="1">
        <v>1874</v>
      </c>
      <c r="F437" s="1" t="s">
        <v>1091</v>
      </c>
      <c r="G437" s="2">
        <v>2</v>
      </c>
      <c r="H437" s="2">
        <v>10</v>
      </c>
      <c r="I437" s="2"/>
      <c r="J437" s="1"/>
      <c r="K437" s="1"/>
      <c r="L437" s="60" t="s">
        <v>1181</v>
      </c>
    </row>
    <row r="438" spans="1:12" x14ac:dyDescent="0.25">
      <c r="A438" s="12">
        <f t="shared" si="8"/>
        <v>268</v>
      </c>
      <c r="B438" s="8" t="s">
        <v>108</v>
      </c>
      <c r="C438" s="1" t="s">
        <v>1614</v>
      </c>
      <c r="D438" s="229">
        <v>1871</v>
      </c>
      <c r="E438" s="1"/>
      <c r="F438" s="1"/>
      <c r="G438" s="2">
        <v>74</v>
      </c>
      <c r="H438" s="2">
        <v>11</v>
      </c>
      <c r="I438" s="2"/>
      <c r="J438" s="1"/>
      <c r="K438" s="1"/>
      <c r="L438" s="60" t="s">
        <v>51</v>
      </c>
    </row>
    <row r="439" spans="1:12" x14ac:dyDescent="0.25">
      <c r="A439" s="12">
        <f t="shared" si="8"/>
        <v>269</v>
      </c>
      <c r="B439" s="8" t="s">
        <v>108</v>
      </c>
      <c r="C439" s="1" t="s">
        <v>1615</v>
      </c>
      <c r="D439" s="229">
        <v>1879</v>
      </c>
      <c r="E439" s="1"/>
      <c r="F439" s="1"/>
      <c r="G439" s="2">
        <v>78</v>
      </c>
      <c r="H439" s="2">
        <v>15</v>
      </c>
      <c r="I439" s="2"/>
      <c r="J439" s="1"/>
      <c r="K439" s="1"/>
      <c r="L439" s="60" t="s">
        <v>1181</v>
      </c>
    </row>
    <row r="440" spans="1:12" x14ac:dyDescent="0.25">
      <c r="A440" s="12">
        <f t="shared" si="8"/>
        <v>270</v>
      </c>
      <c r="B440" s="8" t="s">
        <v>887</v>
      </c>
      <c r="C440" s="1" t="s">
        <v>1616</v>
      </c>
      <c r="D440" s="229"/>
      <c r="E440" s="1">
        <v>1875</v>
      </c>
      <c r="F440" s="1" t="s">
        <v>1091</v>
      </c>
      <c r="G440" s="2">
        <v>157</v>
      </c>
      <c r="H440" s="2">
        <v>10</v>
      </c>
      <c r="I440" s="2"/>
      <c r="J440" s="1"/>
      <c r="K440" s="1"/>
      <c r="L440" s="60" t="s">
        <v>63</v>
      </c>
    </row>
    <row r="441" spans="1:12" x14ac:dyDescent="0.25">
      <c r="A441" s="12">
        <f t="shared" si="8"/>
        <v>271</v>
      </c>
      <c r="B441" s="8" t="s">
        <v>997</v>
      </c>
      <c r="C441" s="1" t="s">
        <v>1617</v>
      </c>
      <c r="D441" s="229"/>
      <c r="E441" s="1"/>
      <c r="F441" s="1"/>
      <c r="G441" s="2">
        <v>115</v>
      </c>
      <c r="H441" s="2">
        <v>10</v>
      </c>
      <c r="I441" s="2"/>
      <c r="J441" s="1"/>
      <c r="K441" s="1"/>
      <c r="L441" s="60" t="s">
        <v>1154</v>
      </c>
    </row>
    <row r="442" spans="1:12" x14ac:dyDescent="0.25">
      <c r="A442" s="5" t="s">
        <v>1046</v>
      </c>
      <c r="B442" s="8"/>
      <c r="C442" s="1"/>
      <c r="D442" s="229"/>
      <c r="E442" s="1"/>
      <c r="F442" s="1"/>
      <c r="G442" s="2"/>
      <c r="H442" s="2"/>
      <c r="I442" s="2"/>
      <c r="J442" s="1"/>
      <c r="K442" s="1"/>
      <c r="L442" s="60"/>
    </row>
    <row r="443" spans="1:12" x14ac:dyDescent="0.25">
      <c r="A443" s="14">
        <f>A441+1</f>
        <v>272</v>
      </c>
      <c r="B443" s="15"/>
      <c r="C443" s="14" t="s">
        <v>1618</v>
      </c>
      <c r="D443" s="302"/>
      <c r="E443" s="14"/>
      <c r="F443" s="14"/>
      <c r="G443" s="16">
        <v>4</v>
      </c>
      <c r="H443" s="16">
        <v>14</v>
      </c>
      <c r="I443" s="16">
        <v>6</v>
      </c>
      <c r="J443" s="1"/>
      <c r="K443" s="1"/>
      <c r="L443" s="60" t="s">
        <v>1153</v>
      </c>
    </row>
    <row r="444" spans="1:12" x14ac:dyDescent="0.25">
      <c r="A444" s="14">
        <f t="shared" si="8"/>
        <v>273</v>
      </c>
      <c r="B444" s="15"/>
      <c r="C444" s="14" t="s">
        <v>1619</v>
      </c>
      <c r="D444" s="302"/>
      <c r="E444" s="14"/>
      <c r="F444" s="14"/>
      <c r="G444" s="16">
        <v>26</v>
      </c>
      <c r="H444" s="16">
        <v>5</v>
      </c>
      <c r="I444" s="16"/>
      <c r="J444" s="1"/>
      <c r="K444" s="1"/>
      <c r="L444" s="60" t="s">
        <v>1184</v>
      </c>
    </row>
    <row r="445" spans="1:12" x14ac:dyDescent="0.25">
      <c r="A445" s="14">
        <f t="shared" si="8"/>
        <v>274</v>
      </c>
      <c r="B445" s="15" t="s">
        <v>1052</v>
      </c>
      <c r="C445" s="14" t="s">
        <v>1620</v>
      </c>
      <c r="D445" s="302"/>
      <c r="E445" s="14"/>
      <c r="F445" s="14"/>
      <c r="G445" s="16">
        <v>7</v>
      </c>
      <c r="H445" s="16">
        <v>7</v>
      </c>
      <c r="I445" s="16"/>
      <c r="J445" s="1"/>
      <c r="K445" s="1"/>
      <c r="L445" s="60" t="s">
        <v>1153</v>
      </c>
    </row>
    <row r="446" spans="1:12" x14ac:dyDescent="0.25">
      <c r="A446" s="14">
        <f t="shared" si="8"/>
        <v>275</v>
      </c>
      <c r="B446" s="15" t="s">
        <v>1058</v>
      </c>
      <c r="C446" s="14" t="s">
        <v>1059</v>
      </c>
      <c r="D446" s="302">
        <v>1879</v>
      </c>
      <c r="E446" s="14"/>
      <c r="F446" s="14"/>
      <c r="G446" s="16">
        <v>40</v>
      </c>
      <c r="H446" s="16">
        <v>19</v>
      </c>
      <c r="I446" s="16"/>
      <c r="J446" s="1"/>
      <c r="K446" s="1"/>
      <c r="L446" s="60" t="s">
        <v>1174</v>
      </c>
    </row>
    <row r="447" spans="1:12" x14ac:dyDescent="0.25">
      <c r="A447" s="14">
        <f t="shared" si="8"/>
        <v>276</v>
      </c>
      <c r="B447" s="15" t="s">
        <v>1058</v>
      </c>
      <c r="C447" s="14" t="s">
        <v>1060</v>
      </c>
      <c r="D447" s="302">
        <v>1879</v>
      </c>
      <c r="E447" s="14"/>
      <c r="F447" s="14"/>
      <c r="G447" s="16">
        <v>36</v>
      </c>
      <c r="H447" s="16">
        <v>15</v>
      </c>
      <c r="I447" s="16"/>
      <c r="J447" s="1"/>
      <c r="K447" s="1"/>
      <c r="L447" s="60" t="s">
        <v>1184</v>
      </c>
    </row>
    <row r="448" spans="1:12" x14ac:dyDescent="0.25">
      <c r="A448" s="14">
        <f t="shared" si="8"/>
        <v>277</v>
      </c>
      <c r="B448" s="15" t="s">
        <v>1058</v>
      </c>
      <c r="C448" s="14" t="s">
        <v>1061</v>
      </c>
      <c r="D448" s="302"/>
      <c r="E448" s="14"/>
      <c r="F448" s="14"/>
      <c r="G448" s="16">
        <v>42</v>
      </c>
      <c r="H448" s="16"/>
      <c r="I448" s="16"/>
      <c r="J448" s="1"/>
      <c r="K448" s="1"/>
      <c r="L448" s="60" t="s">
        <v>1155</v>
      </c>
    </row>
    <row r="449" spans="1:12" x14ac:dyDescent="0.25">
      <c r="A449" s="14">
        <f t="shared" si="8"/>
        <v>278</v>
      </c>
      <c r="B449" s="15" t="s">
        <v>1058</v>
      </c>
      <c r="C449" s="14" t="s">
        <v>1062</v>
      </c>
      <c r="D449" s="302"/>
      <c r="E449" s="14"/>
      <c r="F449" s="14"/>
      <c r="G449" s="16">
        <v>78</v>
      </c>
      <c r="H449" s="16">
        <v>15</v>
      </c>
      <c r="I449" s="16"/>
      <c r="J449" s="1"/>
      <c r="K449" s="1"/>
      <c r="L449" s="60" t="s">
        <v>1184</v>
      </c>
    </row>
    <row r="450" spans="1:12" x14ac:dyDescent="0.25">
      <c r="A450" s="14">
        <f t="shared" si="8"/>
        <v>279</v>
      </c>
      <c r="B450" s="15" t="s">
        <v>1058</v>
      </c>
      <c r="C450" s="14" t="s">
        <v>1621</v>
      </c>
      <c r="D450" s="302">
        <v>1878</v>
      </c>
      <c r="E450" s="14"/>
      <c r="F450" s="14"/>
      <c r="G450" s="16">
        <v>40</v>
      </c>
      <c r="H450" s="16">
        <v>19</v>
      </c>
      <c r="I450" s="16"/>
      <c r="J450" s="1"/>
      <c r="K450" s="1"/>
      <c r="L450" s="60" t="s">
        <v>1184</v>
      </c>
    </row>
    <row r="451" spans="1:12" x14ac:dyDescent="0.25">
      <c r="A451" s="14">
        <f t="shared" si="8"/>
        <v>280</v>
      </c>
      <c r="B451" s="15" t="s">
        <v>1058</v>
      </c>
      <c r="C451" s="14" t="s">
        <v>1622</v>
      </c>
      <c r="D451" s="302"/>
      <c r="E451" s="14"/>
      <c r="F451" s="14"/>
      <c r="G451" s="16"/>
      <c r="H451" s="16"/>
      <c r="I451" s="16"/>
      <c r="J451" s="1"/>
      <c r="K451" s="1"/>
      <c r="L451" s="60"/>
    </row>
    <row r="452" spans="1:12" x14ac:dyDescent="0.25">
      <c r="A452" s="14">
        <f t="shared" si="8"/>
        <v>281</v>
      </c>
      <c r="B452" s="15" t="s">
        <v>1190</v>
      </c>
      <c r="C452" s="14" t="s">
        <v>1486</v>
      </c>
      <c r="D452" s="302"/>
      <c r="E452" s="14"/>
      <c r="F452" s="14"/>
      <c r="G452" s="16">
        <v>37</v>
      </c>
      <c r="H452" s="16">
        <v>16</v>
      </c>
      <c r="I452" s="16"/>
      <c r="J452" s="1"/>
      <c r="K452" s="1"/>
      <c r="L452" s="60" t="s">
        <v>1191</v>
      </c>
    </row>
    <row r="453" spans="1:12" x14ac:dyDescent="0.25">
      <c r="A453" s="14">
        <f t="shared" si="8"/>
        <v>282</v>
      </c>
      <c r="B453" s="15" t="s">
        <v>1048</v>
      </c>
      <c r="C453" s="14" t="s">
        <v>1623</v>
      </c>
      <c r="D453" s="302">
        <v>1871</v>
      </c>
      <c r="E453" s="14"/>
      <c r="F453" s="14"/>
      <c r="G453" s="16">
        <v>75</v>
      </c>
      <c r="H453" s="16">
        <v>12</v>
      </c>
      <c r="I453" s="16"/>
      <c r="J453" s="1"/>
      <c r="K453" s="1"/>
      <c r="L453" s="60" t="s">
        <v>1217</v>
      </c>
    </row>
    <row r="454" spans="1:12" x14ac:dyDescent="0.25">
      <c r="A454" s="14">
        <f t="shared" si="8"/>
        <v>283</v>
      </c>
      <c r="B454" s="15" t="s">
        <v>1056</v>
      </c>
      <c r="C454" s="14" t="s">
        <v>1624</v>
      </c>
      <c r="D454" s="302"/>
      <c r="E454" s="14"/>
      <c r="F454" s="14"/>
      <c r="G454" s="16">
        <v>60</v>
      </c>
      <c r="H454" s="16">
        <v>18</v>
      </c>
      <c r="I454" s="16"/>
      <c r="J454" s="1"/>
      <c r="K454" s="1"/>
      <c r="L454" s="60" t="s">
        <v>1155</v>
      </c>
    </row>
    <row r="455" spans="1:12" x14ac:dyDescent="0.25">
      <c r="A455" s="14">
        <f t="shared" si="8"/>
        <v>284</v>
      </c>
      <c r="B455" s="15" t="s">
        <v>1054</v>
      </c>
      <c r="C455" s="14" t="s">
        <v>1055</v>
      </c>
      <c r="D455" s="302"/>
      <c r="E455" s="14"/>
      <c r="F455" s="14"/>
      <c r="G455" s="16">
        <v>71</v>
      </c>
      <c r="H455" s="16">
        <v>8</v>
      </c>
      <c r="I455" s="16"/>
      <c r="J455" s="1"/>
      <c r="K455" s="1"/>
      <c r="L455" s="60" t="s">
        <v>1233</v>
      </c>
    </row>
    <row r="456" spans="1:12" x14ac:dyDescent="0.25">
      <c r="A456" s="14">
        <v>285</v>
      </c>
      <c r="B456" s="15" t="s">
        <v>1050</v>
      </c>
      <c r="C456" s="14" t="s">
        <v>1051</v>
      </c>
      <c r="D456" s="302"/>
      <c r="E456" s="14"/>
      <c r="F456" s="14"/>
      <c r="G456" s="16">
        <v>18</v>
      </c>
      <c r="H456" s="16">
        <v>18</v>
      </c>
      <c r="I456" s="16"/>
      <c r="J456" s="1"/>
      <c r="K456" s="1"/>
      <c r="L456" s="60" t="s">
        <v>1184</v>
      </c>
    </row>
    <row r="457" spans="1:12" x14ac:dyDescent="0.25">
      <c r="A457" s="14"/>
      <c r="B457" s="15"/>
      <c r="C457" s="14"/>
      <c r="D457" s="14"/>
      <c r="E457" s="14"/>
      <c r="F457" s="14"/>
      <c r="G457" s="16">
        <f>SUM(G157:G456)</f>
        <v>5306</v>
      </c>
      <c r="H457" s="16">
        <f>SUM(H157:H456)</f>
        <v>2794</v>
      </c>
      <c r="I457" s="16">
        <f>SUM(I157:I456)</f>
        <v>540</v>
      </c>
      <c r="J457" s="1"/>
      <c r="K457" s="1"/>
      <c r="L457" s="1"/>
    </row>
    <row r="458" spans="1:12" x14ac:dyDescent="0.25">
      <c r="A458" s="14"/>
      <c r="B458" s="15"/>
      <c r="C458" s="14"/>
      <c r="D458" s="31"/>
      <c r="E458" s="14"/>
      <c r="F458" s="31"/>
      <c r="G458" s="16"/>
      <c r="H458" s="16">
        <f>H457+I458</f>
        <v>2839</v>
      </c>
      <c r="I458" s="16">
        <f>I457/12</f>
        <v>45</v>
      </c>
      <c r="J458" s="1"/>
      <c r="K458" s="1"/>
      <c r="L458" s="1"/>
    </row>
    <row r="459" spans="1:12" ht="15.75" thickBot="1" x14ac:dyDescent="0.3">
      <c r="A459" s="14"/>
      <c r="B459" s="15"/>
      <c r="C459" s="14"/>
      <c r="D459" s="14"/>
      <c r="E459" s="14"/>
      <c r="F459" s="14"/>
      <c r="G459" s="310"/>
      <c r="H459" s="24">
        <f>H458/20</f>
        <v>141.94999999999999</v>
      </c>
      <c r="I459" s="24"/>
      <c r="J459" s="1"/>
      <c r="K459" s="1"/>
      <c r="L459" s="1"/>
    </row>
    <row r="460" spans="1:12" x14ac:dyDescent="0.25">
      <c r="A460" s="14"/>
      <c r="B460" s="15"/>
      <c r="C460" s="14"/>
      <c r="D460" s="14"/>
      <c r="E460" s="14"/>
      <c r="F460" s="14"/>
      <c r="G460" s="311"/>
      <c r="H460" s="308">
        <v>19</v>
      </c>
      <c r="I460" s="309">
        <v>0</v>
      </c>
      <c r="J460" s="30"/>
      <c r="K460" s="30"/>
      <c r="L460" s="30"/>
    </row>
    <row r="461" spans="1:12" x14ac:dyDescent="0.25">
      <c r="A461" s="14"/>
      <c r="B461" s="15"/>
      <c r="C461" s="14"/>
      <c r="D461" s="14"/>
      <c r="E461" s="14"/>
      <c r="F461" s="14"/>
      <c r="G461" s="14"/>
      <c r="H461" s="14"/>
      <c r="I461" s="14"/>
      <c r="J461" s="1"/>
      <c r="K461" s="1"/>
      <c r="L461" s="1"/>
    </row>
    <row r="462" spans="1:12" x14ac:dyDescent="0.25">
      <c r="A462" s="192" t="s">
        <v>1625</v>
      </c>
      <c r="B462" s="192"/>
      <c r="C462" s="193"/>
      <c r="D462" s="193"/>
      <c r="E462" s="193"/>
      <c r="F462" s="193"/>
      <c r="G462" s="193"/>
      <c r="H462" s="193"/>
      <c r="I462" s="193"/>
      <c r="J462" s="193"/>
      <c r="K462" s="193"/>
      <c r="L462" s="53"/>
    </row>
    <row r="463" spans="1:12" x14ac:dyDescent="0.25">
      <c r="A463" s="5" t="s">
        <v>1626</v>
      </c>
      <c r="C463" s="1"/>
      <c r="D463" s="302"/>
      <c r="E463" s="1"/>
      <c r="F463" s="1"/>
      <c r="G463" s="2"/>
      <c r="H463" s="2"/>
      <c r="I463" s="2"/>
      <c r="J463" s="1"/>
      <c r="K463" s="1"/>
      <c r="L463" s="60"/>
    </row>
    <row r="464" spans="1:12" x14ac:dyDescent="0.25">
      <c r="A464" s="13">
        <v>1</v>
      </c>
      <c r="B464" s="8"/>
      <c r="C464" s="1" t="s">
        <v>1627</v>
      </c>
      <c r="D464" s="302"/>
      <c r="E464" s="1"/>
      <c r="F464" s="1"/>
      <c r="G464" s="2"/>
      <c r="H464" s="2">
        <v>15</v>
      </c>
      <c r="I464" s="2"/>
      <c r="J464" s="1"/>
      <c r="K464" s="1"/>
      <c r="L464" s="60" t="s">
        <v>1170</v>
      </c>
    </row>
    <row r="465" spans="1:12" x14ac:dyDescent="0.25">
      <c r="A465" s="13">
        <f t="shared" si="8"/>
        <v>2</v>
      </c>
      <c r="B465" s="8" t="s">
        <v>631</v>
      </c>
      <c r="C465" s="1" t="s">
        <v>1628</v>
      </c>
      <c r="D465" s="302"/>
      <c r="E465" s="1"/>
      <c r="F465" s="1"/>
      <c r="G465" s="2">
        <v>1</v>
      </c>
      <c r="H465" s="2">
        <v>6</v>
      </c>
      <c r="I465" s="2"/>
      <c r="J465" s="1"/>
      <c r="K465" s="1"/>
      <c r="L465" s="60" t="s">
        <v>1157</v>
      </c>
    </row>
    <row r="466" spans="1:12" x14ac:dyDescent="0.25">
      <c r="A466" s="13">
        <f t="shared" si="8"/>
        <v>3</v>
      </c>
      <c r="B466" s="8"/>
      <c r="C466" s="1" t="s">
        <v>1629</v>
      </c>
      <c r="D466" s="302"/>
      <c r="E466" s="1"/>
      <c r="F466" s="1"/>
      <c r="G466" s="2"/>
      <c r="H466" s="2">
        <v>8</v>
      </c>
      <c r="I466" s="2"/>
      <c r="J466" s="1"/>
      <c r="K466" s="1"/>
      <c r="L466" s="60" t="s">
        <v>54</v>
      </c>
    </row>
    <row r="467" spans="1:12" x14ac:dyDescent="0.25">
      <c r="A467" s="13" t="s">
        <v>1041</v>
      </c>
      <c r="B467" s="8"/>
      <c r="C467" s="1" t="s">
        <v>1630</v>
      </c>
      <c r="D467" s="302"/>
      <c r="E467" s="1"/>
      <c r="F467" s="1"/>
      <c r="G467" s="2"/>
      <c r="H467" s="2">
        <v>5</v>
      </c>
      <c r="I467" s="2"/>
      <c r="J467" s="1"/>
      <c r="K467" s="1"/>
      <c r="L467" s="60" t="s">
        <v>1172</v>
      </c>
    </row>
    <row r="468" spans="1:12" x14ac:dyDescent="0.25">
      <c r="A468" s="5" t="s">
        <v>1631</v>
      </c>
      <c r="B468" s="8"/>
      <c r="C468" s="1"/>
      <c r="D468" s="302"/>
      <c r="E468" s="1"/>
      <c r="F468" s="1"/>
      <c r="G468" s="2"/>
      <c r="H468" s="2"/>
      <c r="I468" s="2"/>
      <c r="J468" s="1"/>
      <c r="K468" s="1"/>
      <c r="L468" s="60"/>
    </row>
    <row r="469" spans="1:12" x14ac:dyDescent="0.25">
      <c r="A469" s="13">
        <f>A466+1</f>
        <v>4</v>
      </c>
      <c r="B469" s="8" t="s">
        <v>489</v>
      </c>
      <c r="C469" s="1" t="s">
        <v>1632</v>
      </c>
      <c r="D469" s="302"/>
      <c r="E469" s="1"/>
      <c r="F469" s="1"/>
      <c r="G469" s="2"/>
      <c r="H469" s="2">
        <v>7</v>
      </c>
      <c r="I469" s="2"/>
      <c r="J469" s="1"/>
      <c r="K469" s="1"/>
      <c r="L469" s="60" t="s">
        <v>61</v>
      </c>
    </row>
    <row r="470" spans="1:12" x14ac:dyDescent="0.25">
      <c r="A470" s="13">
        <f t="shared" si="8"/>
        <v>5</v>
      </c>
      <c r="B470" s="8" t="s">
        <v>173</v>
      </c>
      <c r="C470" s="1" t="s">
        <v>1633</v>
      </c>
      <c r="D470" s="302"/>
      <c r="E470" s="1"/>
      <c r="F470" s="1"/>
      <c r="G470" s="2">
        <v>5</v>
      </c>
      <c r="H470" s="2">
        <v>10</v>
      </c>
      <c r="I470" s="2"/>
      <c r="J470" s="1"/>
      <c r="K470" s="1"/>
      <c r="L470" s="60" t="s">
        <v>1238</v>
      </c>
    </row>
    <row r="471" spans="1:12" x14ac:dyDescent="0.25">
      <c r="A471" s="13">
        <f t="shared" si="8"/>
        <v>6</v>
      </c>
      <c r="B471" s="8" t="s">
        <v>173</v>
      </c>
      <c r="C471" s="1" t="s">
        <v>1633</v>
      </c>
      <c r="D471" s="302"/>
      <c r="E471" s="1"/>
      <c r="F471" s="1"/>
      <c r="G471" s="2">
        <v>5</v>
      </c>
      <c r="H471" s="2">
        <v>5</v>
      </c>
      <c r="I471" s="2"/>
      <c r="J471" s="1"/>
      <c r="K471" s="1"/>
      <c r="L471" s="60" t="s">
        <v>1210</v>
      </c>
    </row>
    <row r="472" spans="1:12" x14ac:dyDescent="0.25">
      <c r="A472" s="13">
        <f t="shared" si="8"/>
        <v>7</v>
      </c>
      <c r="B472" s="8" t="s">
        <v>502</v>
      </c>
      <c r="C472" s="1" t="s">
        <v>1634</v>
      </c>
      <c r="D472" s="302"/>
      <c r="E472" s="1"/>
      <c r="F472" s="1"/>
      <c r="G472" s="2"/>
      <c r="H472" s="2">
        <v>8</v>
      </c>
      <c r="I472" s="2"/>
      <c r="J472" s="1"/>
      <c r="K472" s="1"/>
      <c r="L472" s="60" t="s">
        <v>54</v>
      </c>
    </row>
    <row r="473" spans="1:12" x14ac:dyDescent="0.25">
      <c r="A473" s="13">
        <f t="shared" si="8"/>
        <v>8</v>
      </c>
      <c r="B473" s="8" t="s">
        <v>698</v>
      </c>
      <c r="C473" s="1" t="s">
        <v>1635</v>
      </c>
      <c r="D473" s="302"/>
      <c r="E473" s="1"/>
      <c r="F473" s="1"/>
      <c r="G473" s="2">
        <v>1</v>
      </c>
      <c r="H473" s="2">
        <v>2</v>
      </c>
      <c r="I473" s="2"/>
      <c r="J473" s="1"/>
      <c r="K473" s="1"/>
      <c r="L473" s="60" t="s">
        <v>1203</v>
      </c>
    </row>
    <row r="474" spans="1:12" x14ac:dyDescent="0.25">
      <c r="A474" s="13">
        <f t="shared" si="8"/>
        <v>9</v>
      </c>
      <c r="B474" s="8" t="s">
        <v>1024</v>
      </c>
      <c r="C474" s="1" t="s">
        <v>1636</v>
      </c>
      <c r="D474" s="302"/>
      <c r="E474" s="1"/>
      <c r="F474" s="1"/>
      <c r="G474" s="2"/>
      <c r="H474" s="2"/>
      <c r="I474" s="2"/>
      <c r="J474" s="1"/>
      <c r="K474" s="1"/>
      <c r="L474" s="60"/>
    </row>
    <row r="475" spans="1:12" x14ac:dyDescent="0.25">
      <c r="A475" s="13">
        <f t="shared" si="8"/>
        <v>10</v>
      </c>
      <c r="B475" s="8" t="s">
        <v>1024</v>
      </c>
      <c r="C475" s="1" t="s">
        <v>1637</v>
      </c>
      <c r="D475" s="302"/>
      <c r="E475" s="1"/>
      <c r="F475" s="1"/>
      <c r="G475" s="2">
        <v>3</v>
      </c>
      <c r="H475" s="2">
        <v>15</v>
      </c>
      <c r="I475" s="2"/>
      <c r="J475" s="1"/>
      <c r="K475" s="1"/>
      <c r="L475" s="60" t="s">
        <v>1638</v>
      </c>
    </row>
    <row r="476" spans="1:12" x14ac:dyDescent="0.25">
      <c r="A476" s="13">
        <f t="shared" si="8"/>
        <v>11</v>
      </c>
      <c r="B476" s="8" t="s">
        <v>1024</v>
      </c>
      <c r="C476" s="1" t="s">
        <v>1639</v>
      </c>
      <c r="D476" s="302"/>
      <c r="E476" s="1"/>
      <c r="F476" s="1"/>
      <c r="G476" s="2">
        <v>1</v>
      </c>
      <c r="H476" s="2">
        <v>2</v>
      </c>
      <c r="I476" s="2"/>
      <c r="J476" s="1"/>
      <c r="K476" s="1"/>
      <c r="L476" s="60" t="s">
        <v>1203</v>
      </c>
    </row>
    <row r="477" spans="1:12" x14ac:dyDescent="0.25">
      <c r="A477" s="13">
        <f t="shared" si="8"/>
        <v>12</v>
      </c>
      <c r="B477" s="8" t="s">
        <v>698</v>
      </c>
      <c r="C477" s="1" t="s">
        <v>1640</v>
      </c>
      <c r="D477" s="302"/>
      <c r="E477" s="1"/>
      <c r="F477" s="1"/>
      <c r="G477" s="2">
        <v>8</v>
      </c>
      <c r="H477" s="2">
        <v>10</v>
      </c>
      <c r="I477" s="2"/>
      <c r="J477" s="1"/>
      <c r="K477" s="1"/>
      <c r="L477" s="60" t="s">
        <v>59</v>
      </c>
    </row>
    <row r="478" spans="1:12" x14ac:dyDescent="0.25">
      <c r="A478" s="13">
        <f t="shared" si="8"/>
        <v>13</v>
      </c>
      <c r="B478" s="8" t="s">
        <v>698</v>
      </c>
      <c r="C478" s="1" t="s">
        <v>1641</v>
      </c>
      <c r="D478" s="302"/>
      <c r="E478" s="1"/>
      <c r="F478" s="1"/>
      <c r="G478" s="2"/>
      <c r="H478" s="2"/>
      <c r="I478" s="2"/>
      <c r="J478" s="1"/>
      <c r="K478" s="1"/>
      <c r="L478" s="60" t="s">
        <v>59</v>
      </c>
    </row>
    <row r="479" spans="1:12" x14ac:dyDescent="0.25">
      <c r="A479" s="13">
        <f t="shared" si="8"/>
        <v>14</v>
      </c>
      <c r="B479" s="8" t="s">
        <v>698</v>
      </c>
      <c r="C479" s="1" t="s">
        <v>1642</v>
      </c>
      <c r="D479" s="302"/>
      <c r="E479" s="1"/>
      <c r="F479" s="1"/>
      <c r="G479" s="2">
        <v>10</v>
      </c>
      <c r="H479" s="2">
        <v>10</v>
      </c>
      <c r="I479" s="2"/>
      <c r="J479" s="1"/>
      <c r="K479" s="1"/>
      <c r="L479" s="60" t="s">
        <v>1202</v>
      </c>
    </row>
    <row r="480" spans="1:12" x14ac:dyDescent="0.25">
      <c r="A480" s="13">
        <f t="shared" si="8"/>
        <v>15</v>
      </c>
      <c r="B480" s="8" t="s">
        <v>698</v>
      </c>
      <c r="C480" s="1" t="s">
        <v>1643</v>
      </c>
      <c r="D480" s="302"/>
      <c r="E480" s="1"/>
      <c r="F480" s="1"/>
      <c r="G480" s="2">
        <v>14</v>
      </c>
      <c r="H480" s="2">
        <v>3</v>
      </c>
      <c r="I480" s="2">
        <v>6</v>
      </c>
      <c r="J480" s="1"/>
      <c r="K480" s="1"/>
      <c r="L480" s="60" t="s">
        <v>1202</v>
      </c>
    </row>
    <row r="481" spans="1:12" x14ac:dyDescent="0.25">
      <c r="A481" s="13">
        <f t="shared" si="8"/>
        <v>16</v>
      </c>
      <c r="B481" s="8" t="s">
        <v>698</v>
      </c>
      <c r="C481" s="1" t="s">
        <v>1644</v>
      </c>
      <c r="D481" s="302"/>
      <c r="E481" s="1"/>
      <c r="F481" s="1"/>
      <c r="G481" s="2">
        <v>6</v>
      </c>
      <c r="H481" s="2">
        <v>6</v>
      </c>
      <c r="I481" s="2"/>
      <c r="J481" s="1"/>
      <c r="K481" s="1"/>
      <c r="L481" s="60" t="s">
        <v>1238</v>
      </c>
    </row>
    <row r="482" spans="1:12" x14ac:dyDescent="0.25">
      <c r="A482" s="13">
        <f t="shared" si="8"/>
        <v>17</v>
      </c>
      <c r="B482" s="8" t="s">
        <v>698</v>
      </c>
      <c r="C482" s="1" t="s">
        <v>1645</v>
      </c>
      <c r="D482" s="302"/>
      <c r="E482" s="1"/>
      <c r="F482" s="1"/>
      <c r="G482" s="2">
        <v>10</v>
      </c>
      <c r="H482" s="2">
        <v>10</v>
      </c>
      <c r="I482" s="2"/>
      <c r="J482" s="1"/>
      <c r="K482" s="1"/>
      <c r="L482" s="60" t="s">
        <v>1238</v>
      </c>
    </row>
    <row r="483" spans="1:12" x14ac:dyDescent="0.25">
      <c r="A483" s="13">
        <f t="shared" si="8"/>
        <v>18</v>
      </c>
      <c r="B483" s="8" t="s">
        <v>698</v>
      </c>
      <c r="C483" s="6" t="s">
        <v>1646</v>
      </c>
      <c r="D483" s="302"/>
      <c r="E483" s="6"/>
      <c r="F483" s="6"/>
      <c r="G483" s="2">
        <v>19</v>
      </c>
      <c r="H483" s="2">
        <v>19</v>
      </c>
      <c r="I483" s="2"/>
      <c r="J483" s="1"/>
      <c r="K483" s="1"/>
      <c r="L483" s="60" t="s">
        <v>1202</v>
      </c>
    </row>
    <row r="484" spans="1:12" x14ac:dyDescent="0.25">
      <c r="A484" s="13">
        <f t="shared" si="8"/>
        <v>19</v>
      </c>
      <c r="B484" s="8" t="s">
        <v>698</v>
      </c>
      <c r="C484" s="1" t="s">
        <v>1647</v>
      </c>
      <c r="D484" s="302"/>
      <c r="E484" s="1"/>
      <c r="F484" s="1"/>
      <c r="G484" s="2">
        <v>1</v>
      </c>
      <c r="H484" s="2">
        <v>10</v>
      </c>
      <c r="I484" s="2"/>
      <c r="J484" s="1"/>
      <c r="K484" s="1"/>
      <c r="L484" s="60" t="s">
        <v>1192</v>
      </c>
    </row>
    <row r="485" spans="1:12" x14ac:dyDescent="0.25">
      <c r="A485" s="13">
        <f t="shared" si="8"/>
        <v>20</v>
      </c>
      <c r="B485" s="8" t="s">
        <v>994</v>
      </c>
      <c r="C485" s="1" t="s">
        <v>1648</v>
      </c>
      <c r="D485" s="302"/>
      <c r="E485" s="1"/>
      <c r="F485" s="1"/>
      <c r="G485" s="2">
        <v>25</v>
      </c>
      <c r="H485" s="2">
        <v>14</v>
      </c>
      <c r="I485" s="2">
        <v>6</v>
      </c>
      <c r="J485" s="1"/>
      <c r="K485" s="1"/>
      <c r="L485" s="60" t="s">
        <v>1238</v>
      </c>
    </row>
    <row r="486" spans="1:12" x14ac:dyDescent="0.25">
      <c r="A486" s="5" t="s">
        <v>1454</v>
      </c>
      <c r="B486" s="8"/>
      <c r="C486" s="1"/>
      <c r="D486" s="302"/>
      <c r="E486" s="1"/>
      <c r="F486" s="1"/>
      <c r="G486" s="2"/>
      <c r="H486" s="2"/>
      <c r="I486" s="2"/>
      <c r="J486" s="1"/>
      <c r="K486" s="1"/>
      <c r="L486" s="60"/>
    </row>
    <row r="487" spans="1:12" x14ac:dyDescent="0.25">
      <c r="A487" s="13">
        <f>A485+1</f>
        <v>21</v>
      </c>
      <c r="B487" s="8" t="s">
        <v>85</v>
      </c>
      <c r="C487" s="1" t="s">
        <v>86</v>
      </c>
      <c r="D487" s="302"/>
      <c r="E487" s="1"/>
      <c r="F487" s="1"/>
      <c r="G487" s="2"/>
      <c r="H487" s="2"/>
      <c r="I487" s="2"/>
      <c r="J487" s="1"/>
      <c r="K487" s="1"/>
      <c r="L487" s="60" t="s">
        <v>1238</v>
      </c>
    </row>
    <row r="488" spans="1:12" x14ac:dyDescent="0.25">
      <c r="A488" s="13">
        <f t="shared" si="8"/>
        <v>22</v>
      </c>
      <c r="B488" s="8" t="s">
        <v>85</v>
      </c>
      <c r="C488" s="1"/>
      <c r="D488" s="302"/>
      <c r="E488" s="1"/>
      <c r="F488" s="1"/>
      <c r="G488" s="2">
        <v>9</v>
      </c>
      <c r="H488" s="2">
        <v>19</v>
      </c>
      <c r="I488" s="2">
        <v>6</v>
      </c>
      <c r="J488" s="1"/>
      <c r="K488" s="1"/>
      <c r="L488" s="60" t="s">
        <v>1238</v>
      </c>
    </row>
    <row r="489" spans="1:12" x14ac:dyDescent="0.25">
      <c r="A489" s="13">
        <f t="shared" si="8"/>
        <v>23</v>
      </c>
      <c r="B489" s="8" t="s">
        <v>101</v>
      </c>
      <c r="C489" s="1" t="s">
        <v>1649</v>
      </c>
      <c r="D489" s="302"/>
      <c r="E489" s="1"/>
      <c r="F489" s="1"/>
      <c r="G489" s="2">
        <v>1</v>
      </c>
      <c r="H489" s="2">
        <v>6</v>
      </c>
      <c r="I489" s="2"/>
      <c r="J489" s="1"/>
      <c r="K489" s="1"/>
      <c r="L489" s="60" t="s">
        <v>1192</v>
      </c>
    </row>
    <row r="490" spans="1:12" x14ac:dyDescent="0.25">
      <c r="A490" s="13">
        <f t="shared" si="8"/>
        <v>24</v>
      </c>
      <c r="B490" s="8" t="s">
        <v>132</v>
      </c>
      <c r="C490" s="1" t="s">
        <v>1650</v>
      </c>
      <c r="D490" s="302"/>
      <c r="E490" s="1"/>
      <c r="F490" s="1"/>
      <c r="G490" s="2"/>
      <c r="H490" s="2">
        <v>16</v>
      </c>
      <c r="I490" s="2"/>
      <c r="J490" s="1"/>
      <c r="K490" s="1"/>
      <c r="L490" s="60" t="s">
        <v>1192</v>
      </c>
    </row>
    <row r="491" spans="1:12" x14ac:dyDescent="0.25">
      <c r="A491" s="13">
        <f t="shared" si="8"/>
        <v>25</v>
      </c>
      <c r="B491" s="8" t="s">
        <v>132</v>
      </c>
      <c r="C491" s="1" t="s">
        <v>134</v>
      </c>
      <c r="D491" s="302"/>
      <c r="E491" s="1"/>
      <c r="F491" s="1"/>
      <c r="G491" s="2">
        <v>10</v>
      </c>
      <c r="H491" s="2">
        <v>10</v>
      </c>
      <c r="I491" s="2"/>
      <c r="J491" s="1"/>
      <c r="K491" s="1"/>
      <c r="L491" s="60" t="s">
        <v>51</v>
      </c>
    </row>
    <row r="492" spans="1:12" x14ac:dyDescent="0.25">
      <c r="A492" s="13">
        <f t="shared" si="8"/>
        <v>26</v>
      </c>
      <c r="B492" s="8" t="s">
        <v>132</v>
      </c>
      <c r="C492" s="1" t="s">
        <v>137</v>
      </c>
      <c r="D492" s="302"/>
      <c r="E492" s="1"/>
      <c r="F492" s="1"/>
      <c r="G492" s="2">
        <v>1</v>
      </c>
      <c r="H492" s="2">
        <v>11</v>
      </c>
      <c r="I492" s="2">
        <v>6</v>
      </c>
      <c r="J492" s="1"/>
      <c r="K492" s="1"/>
      <c r="L492" s="60" t="s">
        <v>61</v>
      </c>
    </row>
    <row r="493" spans="1:12" x14ac:dyDescent="0.25">
      <c r="A493" s="13">
        <f t="shared" si="8"/>
        <v>27</v>
      </c>
      <c r="B493" s="8" t="s">
        <v>132</v>
      </c>
      <c r="C493" s="1" t="s">
        <v>134</v>
      </c>
      <c r="D493" s="302"/>
      <c r="E493" s="1"/>
      <c r="F493" s="1"/>
      <c r="G493" s="2">
        <v>11</v>
      </c>
      <c r="H493" s="2">
        <v>11</v>
      </c>
      <c r="I493" s="2"/>
      <c r="J493" s="1"/>
      <c r="K493" s="1"/>
      <c r="L493" s="60" t="s">
        <v>61</v>
      </c>
    </row>
    <row r="494" spans="1:12" x14ac:dyDescent="0.25">
      <c r="A494" s="13">
        <f t="shared" si="8"/>
        <v>28</v>
      </c>
      <c r="B494" s="8" t="s">
        <v>144</v>
      </c>
      <c r="C494" s="1" t="s">
        <v>1632</v>
      </c>
      <c r="D494" s="302"/>
      <c r="E494" s="1"/>
      <c r="F494" s="1"/>
      <c r="G494" s="2">
        <v>6</v>
      </c>
      <c r="H494" s="2">
        <v>10</v>
      </c>
      <c r="I494" s="2"/>
      <c r="J494" s="1"/>
      <c r="K494" s="1"/>
      <c r="L494" s="60" t="s">
        <v>1218</v>
      </c>
    </row>
    <row r="495" spans="1:12" x14ac:dyDescent="0.25">
      <c r="A495" s="13">
        <f t="shared" si="8"/>
        <v>29</v>
      </c>
      <c r="B495" s="8" t="s">
        <v>159</v>
      </c>
      <c r="C495" s="1" t="s">
        <v>1651</v>
      </c>
      <c r="D495" s="302"/>
      <c r="E495" s="1"/>
      <c r="F495" s="1"/>
      <c r="G495" s="2">
        <v>5</v>
      </c>
      <c r="H495" s="2">
        <v>5</v>
      </c>
      <c r="I495" s="2"/>
      <c r="J495" s="1"/>
      <c r="K495" s="1"/>
      <c r="L495" s="60" t="s">
        <v>1202</v>
      </c>
    </row>
    <row r="496" spans="1:12" x14ac:dyDescent="0.25">
      <c r="A496" s="13">
        <f t="shared" si="8"/>
        <v>30</v>
      </c>
      <c r="B496" s="8" t="s">
        <v>150</v>
      </c>
      <c r="C496" s="1" t="s">
        <v>1652</v>
      </c>
      <c r="D496" s="302">
        <v>1876</v>
      </c>
      <c r="E496" s="1"/>
      <c r="F496" s="1"/>
      <c r="G496" s="2">
        <v>4</v>
      </c>
      <c r="H496" s="2">
        <v>14</v>
      </c>
      <c r="I496" s="2">
        <v>6</v>
      </c>
      <c r="J496" s="1"/>
      <c r="K496" s="1"/>
      <c r="L496" s="60" t="s">
        <v>64</v>
      </c>
    </row>
    <row r="497" spans="1:12" x14ac:dyDescent="0.25">
      <c r="A497" s="13">
        <f t="shared" si="8"/>
        <v>31</v>
      </c>
      <c r="B497" s="8" t="s">
        <v>150</v>
      </c>
      <c r="C497" s="1" t="s">
        <v>1653</v>
      </c>
      <c r="D497" s="302"/>
      <c r="E497" s="1"/>
      <c r="F497" s="1"/>
      <c r="G497" s="2">
        <v>2</v>
      </c>
      <c r="H497" s="2"/>
      <c r="I497" s="2"/>
      <c r="J497" s="1"/>
      <c r="K497" s="1"/>
      <c r="L497" s="60" t="s">
        <v>61</v>
      </c>
    </row>
    <row r="498" spans="1:12" x14ac:dyDescent="0.25">
      <c r="A498" s="13">
        <f t="shared" si="8"/>
        <v>32</v>
      </c>
      <c r="B498" s="8" t="s">
        <v>150</v>
      </c>
      <c r="C498" s="1" t="s">
        <v>1654</v>
      </c>
      <c r="D498" s="302"/>
      <c r="E498" s="1"/>
      <c r="F498" s="1"/>
      <c r="G498" s="2">
        <v>1</v>
      </c>
      <c r="H498" s="2">
        <v>10</v>
      </c>
      <c r="I498" s="2"/>
      <c r="J498" s="1"/>
      <c r="K498" s="1"/>
      <c r="L498" s="60" t="s">
        <v>64</v>
      </c>
    </row>
    <row r="499" spans="1:12" x14ac:dyDescent="0.25">
      <c r="A499" s="13">
        <f t="shared" si="8"/>
        <v>33</v>
      </c>
      <c r="B499" s="8" t="s">
        <v>150</v>
      </c>
      <c r="C499" s="1" t="s">
        <v>1655</v>
      </c>
      <c r="D499" s="302"/>
      <c r="E499" s="1"/>
      <c r="F499" s="1"/>
      <c r="G499" s="2">
        <v>1</v>
      </c>
      <c r="H499" s="2">
        <v>6</v>
      </c>
      <c r="I499" s="2"/>
      <c r="J499" s="1"/>
      <c r="K499" s="1"/>
      <c r="L499" s="60" t="s">
        <v>61</v>
      </c>
    </row>
    <row r="500" spans="1:12" x14ac:dyDescent="0.25">
      <c r="A500" s="13">
        <f t="shared" si="8"/>
        <v>34</v>
      </c>
      <c r="B500" s="8" t="s">
        <v>150</v>
      </c>
      <c r="C500" s="1" t="s">
        <v>1656</v>
      </c>
      <c r="D500" s="302"/>
      <c r="E500" s="1"/>
      <c r="F500" s="1"/>
      <c r="G500" s="2"/>
      <c r="H500" s="2">
        <v>10</v>
      </c>
      <c r="I500" s="2"/>
      <c r="J500" s="1"/>
      <c r="K500" s="1"/>
      <c r="L500" s="60" t="s">
        <v>64</v>
      </c>
    </row>
    <row r="501" spans="1:12" x14ac:dyDescent="0.25">
      <c r="A501" s="13">
        <f t="shared" si="8"/>
        <v>35</v>
      </c>
      <c r="B501" s="8" t="s">
        <v>166</v>
      </c>
      <c r="C501" s="1" t="s">
        <v>167</v>
      </c>
      <c r="D501" s="302"/>
      <c r="E501" s="1"/>
      <c r="F501" s="1"/>
      <c r="G501" s="2">
        <v>21</v>
      </c>
      <c r="H501" s="2"/>
      <c r="I501" s="2"/>
      <c r="J501" s="1"/>
      <c r="K501" s="1"/>
      <c r="L501" s="60" t="s">
        <v>1202</v>
      </c>
    </row>
    <row r="502" spans="1:12" x14ac:dyDescent="0.25">
      <c r="A502" s="13">
        <f t="shared" si="8"/>
        <v>36</v>
      </c>
      <c r="B502" s="8" t="s">
        <v>173</v>
      </c>
      <c r="C502" s="1" t="s">
        <v>1657</v>
      </c>
      <c r="D502" s="302"/>
      <c r="E502" s="1"/>
      <c r="F502" s="1"/>
      <c r="G502" s="2">
        <v>30</v>
      </c>
      <c r="H502" s="2">
        <v>9</v>
      </c>
      <c r="I502" s="2"/>
      <c r="J502" s="1"/>
      <c r="K502" s="1"/>
      <c r="L502" s="60" t="s">
        <v>1192</v>
      </c>
    </row>
    <row r="503" spans="1:12" x14ac:dyDescent="0.25">
      <c r="A503" s="13">
        <f t="shared" ref="A503:A566" si="9">A502+1</f>
        <v>37</v>
      </c>
      <c r="B503" s="8" t="s">
        <v>173</v>
      </c>
      <c r="C503" s="1" t="s">
        <v>1658</v>
      </c>
      <c r="D503" s="302"/>
      <c r="E503" s="1"/>
      <c r="F503" s="1"/>
      <c r="G503" s="2">
        <v>33</v>
      </c>
      <c r="H503" s="2">
        <v>12</v>
      </c>
      <c r="I503" s="2"/>
      <c r="J503" s="1"/>
      <c r="K503" s="1"/>
      <c r="L503" s="60" t="s">
        <v>66</v>
      </c>
    </row>
    <row r="504" spans="1:12" x14ac:dyDescent="0.25">
      <c r="A504" s="13">
        <f t="shared" si="9"/>
        <v>38</v>
      </c>
      <c r="B504" s="8" t="s">
        <v>625</v>
      </c>
      <c r="C504" s="1" t="s">
        <v>1659</v>
      </c>
      <c r="D504" s="302"/>
      <c r="E504" s="1"/>
      <c r="F504" s="1"/>
      <c r="G504" s="2">
        <v>21</v>
      </c>
      <c r="H504" s="2"/>
      <c r="I504" s="2"/>
      <c r="J504" s="1"/>
      <c r="K504" s="1"/>
      <c r="L504" s="60" t="s">
        <v>56</v>
      </c>
    </row>
    <row r="505" spans="1:12" x14ac:dyDescent="0.25">
      <c r="A505" s="13">
        <f t="shared" si="9"/>
        <v>39</v>
      </c>
      <c r="B505" s="8" t="s">
        <v>90</v>
      </c>
      <c r="C505" s="1" t="s">
        <v>1660</v>
      </c>
      <c r="D505" s="302"/>
      <c r="E505" s="1"/>
      <c r="F505" s="1"/>
      <c r="G505" s="2"/>
      <c r="H505" s="2">
        <v>10</v>
      </c>
      <c r="I505" s="2">
        <v>6</v>
      </c>
      <c r="J505" s="1"/>
      <c r="K505" s="1"/>
      <c r="L505" s="60" t="s">
        <v>1240</v>
      </c>
    </row>
    <row r="506" spans="1:12" x14ac:dyDescent="0.25">
      <c r="A506" s="13">
        <f t="shared" si="9"/>
        <v>40</v>
      </c>
      <c r="B506" s="8" t="s">
        <v>417</v>
      </c>
      <c r="C506" s="1" t="s">
        <v>1661</v>
      </c>
      <c r="D506" s="302"/>
      <c r="E506" s="1"/>
      <c r="F506" s="1"/>
      <c r="G506" s="2">
        <v>10</v>
      </c>
      <c r="H506" s="2">
        <v>10</v>
      </c>
      <c r="I506" s="2"/>
      <c r="J506" s="1"/>
      <c r="K506" s="1"/>
      <c r="L506" s="60" t="s">
        <v>51</v>
      </c>
    </row>
    <row r="507" spans="1:12" x14ac:dyDescent="0.25">
      <c r="A507" s="13">
        <f t="shared" si="9"/>
        <v>41</v>
      </c>
      <c r="B507" s="8" t="s">
        <v>213</v>
      </c>
      <c r="C507" s="1" t="s">
        <v>1662</v>
      </c>
      <c r="D507" s="302"/>
      <c r="E507" s="1"/>
      <c r="F507" s="1"/>
      <c r="G507" s="2">
        <v>2</v>
      </c>
      <c r="H507" s="2">
        <v>2</v>
      </c>
      <c r="I507" s="2"/>
      <c r="J507" s="1"/>
      <c r="K507" s="1"/>
      <c r="L507" s="60" t="s">
        <v>1240</v>
      </c>
    </row>
    <row r="508" spans="1:12" x14ac:dyDescent="0.25">
      <c r="A508" s="13">
        <f t="shared" si="9"/>
        <v>42</v>
      </c>
      <c r="B508" s="8" t="s">
        <v>327</v>
      </c>
      <c r="C508" s="1" t="s">
        <v>1663</v>
      </c>
      <c r="D508" s="302"/>
      <c r="E508" s="1"/>
      <c r="F508" s="1"/>
      <c r="G508" s="2"/>
      <c r="H508" s="2">
        <v>16</v>
      </c>
      <c r="I508" s="2"/>
      <c r="J508" s="1"/>
      <c r="K508" s="1"/>
      <c r="L508" s="60" t="s">
        <v>64</v>
      </c>
    </row>
    <row r="509" spans="1:12" x14ac:dyDescent="0.25">
      <c r="A509" s="13">
        <f t="shared" si="9"/>
        <v>43</v>
      </c>
      <c r="B509" s="8" t="s">
        <v>327</v>
      </c>
      <c r="C509" s="1" t="s">
        <v>329</v>
      </c>
      <c r="D509" s="302"/>
      <c r="E509" s="1"/>
      <c r="F509" s="1"/>
      <c r="G509" s="2">
        <v>4</v>
      </c>
      <c r="H509" s="2"/>
      <c r="I509" s="2"/>
      <c r="J509" s="1"/>
      <c r="K509" s="1"/>
      <c r="L509" s="60" t="s">
        <v>1145</v>
      </c>
    </row>
    <row r="510" spans="1:12" x14ac:dyDescent="0.25">
      <c r="A510" s="13">
        <f t="shared" si="9"/>
        <v>44</v>
      </c>
      <c r="B510" s="8" t="s">
        <v>325</v>
      </c>
      <c r="C510" s="1" t="s">
        <v>1635</v>
      </c>
      <c r="D510" s="302"/>
      <c r="E510" s="1"/>
      <c r="F510" s="1"/>
      <c r="G510" s="2">
        <v>1</v>
      </c>
      <c r="H510" s="2">
        <v>11</v>
      </c>
      <c r="I510" s="2">
        <v>6</v>
      </c>
      <c r="J510" s="1"/>
      <c r="K510" s="1"/>
      <c r="L510" s="60" t="s">
        <v>1145</v>
      </c>
    </row>
    <row r="511" spans="1:12" x14ac:dyDescent="0.25">
      <c r="A511" s="13">
        <f t="shared" si="9"/>
        <v>45</v>
      </c>
      <c r="B511" s="8" t="s">
        <v>342</v>
      </c>
      <c r="C511" s="1" t="s">
        <v>1654</v>
      </c>
      <c r="D511" s="302"/>
      <c r="E511" s="1"/>
      <c r="F511" s="1"/>
      <c r="G511" s="2">
        <v>2</v>
      </c>
      <c r="H511" s="2">
        <v>12</v>
      </c>
      <c r="I511" s="2">
        <v>6</v>
      </c>
      <c r="J511" s="1"/>
      <c r="K511" s="1"/>
      <c r="L511" s="60" t="s">
        <v>61</v>
      </c>
    </row>
    <row r="512" spans="1:12" x14ac:dyDescent="0.25">
      <c r="A512" s="13">
        <f t="shared" si="9"/>
        <v>46</v>
      </c>
      <c r="B512" s="8" t="s">
        <v>330</v>
      </c>
      <c r="C512" s="1" t="s">
        <v>1664</v>
      </c>
      <c r="D512" s="302"/>
      <c r="E512" s="1"/>
      <c r="F512" s="1"/>
      <c r="G512" s="2">
        <v>3</v>
      </c>
      <c r="H512" s="2">
        <v>15</v>
      </c>
      <c r="I512" s="2"/>
      <c r="J512" s="1"/>
      <c r="K512" s="1"/>
      <c r="L512" s="60" t="s">
        <v>1148</v>
      </c>
    </row>
    <row r="513" spans="1:12" x14ac:dyDescent="0.25">
      <c r="A513" s="13">
        <f t="shared" si="9"/>
        <v>47</v>
      </c>
      <c r="B513" s="8" t="s">
        <v>330</v>
      </c>
      <c r="C513" s="1" t="s">
        <v>1665</v>
      </c>
      <c r="D513" s="302"/>
      <c r="E513" s="1"/>
      <c r="F513" s="1"/>
      <c r="G513" s="2">
        <v>3</v>
      </c>
      <c r="H513" s="2">
        <v>5</v>
      </c>
      <c r="I513" s="2"/>
      <c r="J513" s="1"/>
      <c r="K513" s="1"/>
      <c r="L513" s="60" t="s">
        <v>1202</v>
      </c>
    </row>
    <row r="514" spans="1:12" x14ac:dyDescent="0.25">
      <c r="A514" s="13">
        <f t="shared" si="9"/>
        <v>48</v>
      </c>
      <c r="B514" s="8" t="s">
        <v>223</v>
      </c>
      <c r="C514" s="1" t="s">
        <v>1666</v>
      </c>
      <c r="D514" s="302"/>
      <c r="E514" s="1"/>
      <c r="F514" s="1"/>
      <c r="G514" s="2">
        <v>10</v>
      </c>
      <c r="H514" s="2">
        <v>10</v>
      </c>
      <c r="I514" s="2"/>
      <c r="J514" s="1"/>
      <c r="K514" s="1"/>
      <c r="L514" s="60" t="s">
        <v>52</v>
      </c>
    </row>
    <row r="515" spans="1:12" x14ac:dyDescent="0.25">
      <c r="A515" s="13">
        <f t="shared" si="9"/>
        <v>49</v>
      </c>
      <c r="B515" s="8" t="s">
        <v>223</v>
      </c>
      <c r="C515" s="1" t="s">
        <v>1667</v>
      </c>
      <c r="D515" s="302"/>
      <c r="E515" s="1"/>
      <c r="F515" s="1"/>
      <c r="G515" s="2">
        <v>73</v>
      </c>
      <c r="H515" s="2">
        <v>10</v>
      </c>
      <c r="I515" s="2"/>
      <c r="J515" s="1"/>
      <c r="K515" s="1"/>
      <c r="L515" s="60" t="s">
        <v>50</v>
      </c>
    </row>
    <row r="516" spans="1:12" x14ac:dyDescent="0.25">
      <c r="A516" s="13">
        <f t="shared" si="9"/>
        <v>50</v>
      </c>
      <c r="B516" s="8" t="s">
        <v>223</v>
      </c>
      <c r="C516" s="1" t="s">
        <v>1667</v>
      </c>
      <c r="D516" s="302"/>
      <c r="E516" s="1"/>
      <c r="F516" s="1"/>
      <c r="G516" s="2">
        <v>127</v>
      </c>
      <c r="H516" s="2">
        <v>1</v>
      </c>
      <c r="I516" s="2"/>
      <c r="J516" s="1"/>
      <c r="K516" s="1"/>
      <c r="L516" s="60" t="s">
        <v>50</v>
      </c>
    </row>
    <row r="517" spans="1:12" x14ac:dyDescent="0.25">
      <c r="A517" s="13">
        <f t="shared" si="9"/>
        <v>51</v>
      </c>
      <c r="B517" s="8" t="s">
        <v>223</v>
      </c>
      <c r="C517" s="1" t="s">
        <v>1668</v>
      </c>
      <c r="D517" s="302"/>
      <c r="E517" s="1"/>
      <c r="F517" s="1"/>
      <c r="G517" s="2">
        <v>199</v>
      </c>
      <c r="H517" s="2">
        <v>10</v>
      </c>
      <c r="I517" s="2"/>
      <c r="J517" s="1"/>
      <c r="K517" s="1"/>
      <c r="L517" s="60" t="s">
        <v>50</v>
      </c>
    </row>
    <row r="518" spans="1:12" x14ac:dyDescent="0.25">
      <c r="A518" s="13">
        <f t="shared" si="9"/>
        <v>52</v>
      </c>
      <c r="B518" s="8" t="s">
        <v>223</v>
      </c>
      <c r="C518" s="1" t="s">
        <v>1669</v>
      </c>
      <c r="D518" s="302"/>
      <c r="E518" s="1"/>
      <c r="F518" s="1"/>
      <c r="G518" s="2">
        <v>36</v>
      </c>
      <c r="H518" s="2">
        <v>15</v>
      </c>
      <c r="I518" s="2"/>
      <c r="J518" s="1"/>
      <c r="K518" s="1"/>
      <c r="L518" s="60" t="s">
        <v>52</v>
      </c>
    </row>
    <row r="519" spans="1:12" x14ac:dyDescent="0.25">
      <c r="A519" s="13">
        <f t="shared" si="9"/>
        <v>53</v>
      </c>
      <c r="B519" s="8" t="s">
        <v>223</v>
      </c>
      <c r="C519" s="1" t="s">
        <v>1670</v>
      </c>
      <c r="D519" s="302"/>
      <c r="E519" s="1"/>
      <c r="F519" s="1"/>
      <c r="G519" s="2">
        <v>99</v>
      </c>
      <c r="H519" s="2">
        <v>15</v>
      </c>
      <c r="I519" s="2"/>
      <c r="J519" s="1"/>
      <c r="K519" s="1"/>
      <c r="L519" s="60" t="s">
        <v>52</v>
      </c>
    </row>
    <row r="520" spans="1:12" x14ac:dyDescent="0.25">
      <c r="A520" s="13">
        <f t="shared" si="9"/>
        <v>54</v>
      </c>
      <c r="B520" s="8" t="s">
        <v>223</v>
      </c>
      <c r="C520" s="1" t="s">
        <v>1671</v>
      </c>
      <c r="D520" s="302"/>
      <c r="E520" s="1"/>
      <c r="F520" s="1"/>
      <c r="G520" s="2">
        <v>63</v>
      </c>
      <c r="H520" s="2"/>
      <c r="I520" s="2"/>
      <c r="J520" s="1"/>
      <c r="K520" s="1"/>
      <c r="L520" s="60" t="s">
        <v>51</v>
      </c>
    </row>
    <row r="521" spans="1:12" x14ac:dyDescent="0.25">
      <c r="A521" s="13">
        <f t="shared" si="9"/>
        <v>55</v>
      </c>
      <c r="B521" s="8" t="s">
        <v>223</v>
      </c>
      <c r="C521" s="1" t="s">
        <v>1520</v>
      </c>
      <c r="D521" s="302"/>
      <c r="E521" s="1"/>
      <c r="F521" s="1"/>
      <c r="G521" s="2">
        <v>36</v>
      </c>
      <c r="H521" s="2">
        <v>15</v>
      </c>
      <c r="I521" s="2"/>
      <c r="J521" s="1"/>
      <c r="K521" s="1"/>
      <c r="L521" s="60" t="s">
        <v>51</v>
      </c>
    </row>
    <row r="522" spans="1:12" x14ac:dyDescent="0.25">
      <c r="A522" s="13">
        <f t="shared" si="9"/>
        <v>56</v>
      </c>
      <c r="B522" s="8" t="s">
        <v>223</v>
      </c>
      <c r="C522" s="1" t="s">
        <v>309</v>
      </c>
      <c r="D522" s="302"/>
      <c r="E522" s="1"/>
      <c r="F522" s="1"/>
      <c r="G522" s="2">
        <v>15</v>
      </c>
      <c r="H522" s="2">
        <v>15</v>
      </c>
      <c r="I522" s="2"/>
      <c r="J522" s="1"/>
      <c r="K522" s="1"/>
      <c r="L522" s="60" t="s">
        <v>50</v>
      </c>
    </row>
    <row r="523" spans="1:12" x14ac:dyDescent="0.25">
      <c r="A523" s="13">
        <f t="shared" si="9"/>
        <v>57</v>
      </c>
      <c r="B523" s="8" t="s">
        <v>223</v>
      </c>
      <c r="C523" s="1" t="s">
        <v>1520</v>
      </c>
      <c r="D523" s="302"/>
      <c r="E523" s="1"/>
      <c r="F523" s="1"/>
      <c r="G523" s="2">
        <v>63</v>
      </c>
      <c r="H523" s="2"/>
      <c r="I523" s="2"/>
      <c r="J523" s="1"/>
      <c r="K523" s="1"/>
      <c r="L523" s="60" t="s">
        <v>50</v>
      </c>
    </row>
    <row r="524" spans="1:12" x14ac:dyDescent="0.25">
      <c r="A524" s="13">
        <f t="shared" si="9"/>
        <v>58</v>
      </c>
      <c r="B524" s="8" t="s">
        <v>223</v>
      </c>
      <c r="C524" s="1" t="s">
        <v>1672</v>
      </c>
      <c r="D524" s="302"/>
      <c r="E524" s="1"/>
      <c r="F524" s="1"/>
      <c r="G524" s="2">
        <v>42</v>
      </c>
      <c r="H524" s="2"/>
      <c r="I524" s="2"/>
      <c r="J524" s="1"/>
      <c r="K524" s="1"/>
      <c r="L524" s="60" t="s">
        <v>52</v>
      </c>
    </row>
    <row r="525" spans="1:12" x14ac:dyDescent="0.25">
      <c r="A525" s="13">
        <f t="shared" si="9"/>
        <v>59</v>
      </c>
      <c r="B525" s="8" t="s">
        <v>358</v>
      </c>
      <c r="C525" s="1" t="s">
        <v>1673</v>
      </c>
      <c r="D525" s="302"/>
      <c r="E525" s="1"/>
      <c r="F525" s="1"/>
      <c r="G525" s="2">
        <v>30</v>
      </c>
      <c r="H525" s="2">
        <v>9</v>
      </c>
      <c r="I525" s="2"/>
      <c r="J525" s="1"/>
      <c r="K525" s="1"/>
      <c r="L525" s="60" t="s">
        <v>54</v>
      </c>
    </row>
    <row r="526" spans="1:12" x14ac:dyDescent="0.25">
      <c r="A526" s="13">
        <f t="shared" si="9"/>
        <v>60</v>
      </c>
      <c r="B526" s="8" t="s">
        <v>358</v>
      </c>
      <c r="C526" s="1" t="s">
        <v>360</v>
      </c>
      <c r="D526" s="302"/>
      <c r="E526" s="1"/>
      <c r="F526" s="1"/>
      <c r="G526" s="2">
        <v>210</v>
      </c>
      <c r="H526" s="2"/>
      <c r="I526" s="2"/>
      <c r="J526" s="1"/>
      <c r="K526" s="1"/>
      <c r="L526" s="60" t="s">
        <v>53</v>
      </c>
    </row>
    <row r="527" spans="1:12" x14ac:dyDescent="0.25">
      <c r="A527" s="13">
        <f t="shared" si="9"/>
        <v>61</v>
      </c>
      <c r="B527" s="8" t="s">
        <v>358</v>
      </c>
      <c r="C527" s="1" t="s">
        <v>1674</v>
      </c>
      <c r="D527" s="302"/>
      <c r="E527" s="1"/>
      <c r="F527" s="1"/>
      <c r="G527" s="2">
        <v>63</v>
      </c>
      <c r="H527" s="2"/>
      <c r="I527" s="2"/>
      <c r="J527" s="1"/>
      <c r="K527" s="1"/>
      <c r="L527" s="60" t="s">
        <v>61</v>
      </c>
    </row>
    <row r="528" spans="1:12" x14ac:dyDescent="0.25">
      <c r="A528" s="13">
        <f t="shared" si="9"/>
        <v>62</v>
      </c>
      <c r="B528" s="8" t="s">
        <v>358</v>
      </c>
      <c r="C528" s="1" t="s">
        <v>1675</v>
      </c>
      <c r="D528" s="302"/>
      <c r="E528" s="1"/>
      <c r="F528" s="1"/>
      <c r="G528" s="2">
        <v>42</v>
      </c>
      <c r="H528" s="2"/>
      <c r="I528" s="2"/>
      <c r="J528" s="1"/>
      <c r="K528" s="1"/>
      <c r="L528" s="60" t="s">
        <v>61</v>
      </c>
    </row>
    <row r="529" spans="1:12" x14ac:dyDescent="0.25">
      <c r="A529" s="13">
        <f t="shared" si="9"/>
        <v>63</v>
      </c>
      <c r="B529" s="8" t="s">
        <v>358</v>
      </c>
      <c r="C529" s="1" t="s">
        <v>1676</v>
      </c>
      <c r="D529" s="302"/>
      <c r="E529" s="1"/>
      <c r="F529" s="1"/>
      <c r="G529" s="2">
        <v>28</v>
      </c>
      <c r="H529" s="2">
        <v>7</v>
      </c>
      <c r="I529" s="2"/>
      <c r="J529" s="1"/>
      <c r="K529" s="1"/>
      <c r="L529" s="60" t="s">
        <v>66</v>
      </c>
    </row>
    <row r="530" spans="1:12" x14ac:dyDescent="0.25">
      <c r="A530" s="13">
        <f t="shared" si="9"/>
        <v>64</v>
      </c>
      <c r="B530" s="8" t="s">
        <v>358</v>
      </c>
      <c r="C530" s="1" t="s">
        <v>365</v>
      </c>
      <c r="D530" s="302"/>
      <c r="E530" s="1"/>
      <c r="F530" s="1"/>
      <c r="G530" s="2">
        <v>9</v>
      </c>
      <c r="H530" s="2">
        <v>9</v>
      </c>
      <c r="I530" s="2"/>
      <c r="J530" s="1"/>
      <c r="K530" s="1"/>
      <c r="L530" s="60" t="s">
        <v>54</v>
      </c>
    </row>
    <row r="531" spans="1:12" x14ac:dyDescent="0.25">
      <c r="A531" s="13">
        <f t="shared" si="9"/>
        <v>65</v>
      </c>
      <c r="B531" s="8" t="s">
        <v>358</v>
      </c>
      <c r="C531" s="1" t="s">
        <v>1677</v>
      </c>
      <c r="D531" s="302"/>
      <c r="E531" s="1"/>
      <c r="F531" s="1"/>
      <c r="G531" s="2">
        <v>21</v>
      </c>
      <c r="H531" s="2"/>
      <c r="I531" s="2"/>
      <c r="J531" s="1"/>
      <c r="K531" s="1"/>
      <c r="L531" s="60" t="s">
        <v>61</v>
      </c>
    </row>
    <row r="532" spans="1:12" x14ac:dyDescent="0.25">
      <c r="A532" s="13">
        <f t="shared" si="9"/>
        <v>66</v>
      </c>
      <c r="B532" s="8" t="s">
        <v>373</v>
      </c>
      <c r="C532" s="1" t="s">
        <v>374</v>
      </c>
      <c r="D532" s="302"/>
      <c r="E532" s="1"/>
      <c r="F532" s="1"/>
      <c r="G532" s="2">
        <v>16</v>
      </c>
      <c r="H532" s="2">
        <v>5</v>
      </c>
      <c r="I532" s="2">
        <v>6</v>
      </c>
      <c r="J532" s="1"/>
      <c r="K532" s="1"/>
      <c r="L532" s="60" t="s">
        <v>1202</v>
      </c>
    </row>
    <row r="533" spans="1:12" x14ac:dyDescent="0.25">
      <c r="A533" s="13">
        <f t="shared" si="9"/>
        <v>67</v>
      </c>
      <c r="B533" s="8" t="s">
        <v>373</v>
      </c>
      <c r="C533" s="1" t="s">
        <v>375</v>
      </c>
      <c r="D533" s="302"/>
      <c r="E533" s="1"/>
      <c r="F533" s="1"/>
      <c r="G533" s="2">
        <v>13</v>
      </c>
      <c r="H533" s="2">
        <v>2</v>
      </c>
      <c r="I533" s="2">
        <v>6</v>
      </c>
      <c r="J533" s="1"/>
      <c r="K533" s="1"/>
      <c r="L533" s="60" t="s">
        <v>1202</v>
      </c>
    </row>
    <row r="534" spans="1:12" x14ac:dyDescent="0.25">
      <c r="A534" s="13">
        <f t="shared" si="9"/>
        <v>68</v>
      </c>
      <c r="B534" s="8" t="s">
        <v>373</v>
      </c>
      <c r="C534" s="1" t="s">
        <v>1678</v>
      </c>
      <c r="D534" s="302"/>
      <c r="E534" s="1"/>
      <c r="F534" s="1"/>
      <c r="G534" s="2">
        <v>10</v>
      </c>
      <c r="H534" s="2">
        <v>10</v>
      </c>
      <c r="I534" s="2"/>
      <c r="J534" s="1"/>
      <c r="K534" s="1"/>
      <c r="L534" s="60" t="s">
        <v>53</v>
      </c>
    </row>
    <row r="535" spans="1:12" x14ac:dyDescent="0.25">
      <c r="A535" s="13">
        <f t="shared" si="9"/>
        <v>69</v>
      </c>
      <c r="B535" s="8" t="s">
        <v>454</v>
      </c>
      <c r="C535" s="1" t="s">
        <v>1679</v>
      </c>
      <c r="D535" s="302"/>
      <c r="E535" s="1"/>
      <c r="F535" s="1"/>
      <c r="G535" s="2">
        <v>9</v>
      </c>
      <c r="H535" s="2">
        <v>9</v>
      </c>
      <c r="I535" s="2"/>
      <c r="J535" s="1"/>
      <c r="K535" s="1"/>
      <c r="L535" s="60" t="s">
        <v>1145</v>
      </c>
    </row>
    <row r="536" spans="1:12" x14ac:dyDescent="0.25">
      <c r="A536" s="13">
        <f t="shared" si="9"/>
        <v>70</v>
      </c>
      <c r="B536" s="8" t="s">
        <v>439</v>
      </c>
      <c r="C536" s="1" t="s">
        <v>107</v>
      </c>
      <c r="D536" s="302"/>
      <c r="E536" s="1"/>
      <c r="F536" s="1"/>
      <c r="G536" s="2"/>
      <c r="H536" s="2">
        <v>5</v>
      </c>
      <c r="I536" s="2"/>
      <c r="J536" s="1"/>
      <c r="K536" s="1"/>
      <c r="L536" s="60" t="s">
        <v>64</v>
      </c>
    </row>
    <row r="537" spans="1:12" x14ac:dyDescent="0.25">
      <c r="A537" s="13">
        <f t="shared" si="9"/>
        <v>71</v>
      </c>
      <c r="B537" s="8" t="s">
        <v>393</v>
      </c>
      <c r="C537" s="1" t="s">
        <v>1680</v>
      </c>
      <c r="D537" s="302"/>
      <c r="E537" s="1"/>
      <c r="F537" s="1"/>
      <c r="G537" s="2">
        <v>6</v>
      </c>
      <c r="H537" s="2"/>
      <c r="I537" s="2"/>
      <c r="J537" s="1"/>
      <c r="K537" s="1"/>
      <c r="L537" s="60" t="s">
        <v>51</v>
      </c>
    </row>
    <row r="538" spans="1:12" x14ac:dyDescent="0.25">
      <c r="A538" s="13">
        <f t="shared" si="9"/>
        <v>72</v>
      </c>
      <c r="B538" s="8" t="s">
        <v>393</v>
      </c>
      <c r="C538" s="1" t="s">
        <v>1681</v>
      </c>
      <c r="D538" s="302"/>
      <c r="E538" s="1"/>
      <c r="F538" s="1"/>
      <c r="G538" s="2">
        <v>2</v>
      </c>
      <c r="H538" s="2">
        <v>12</v>
      </c>
      <c r="I538" s="2">
        <v>6</v>
      </c>
      <c r="J538" s="1"/>
      <c r="K538" s="1"/>
      <c r="L538" s="60" t="s">
        <v>51</v>
      </c>
    </row>
    <row r="539" spans="1:12" x14ac:dyDescent="0.25">
      <c r="A539" s="13">
        <f t="shared" si="9"/>
        <v>73</v>
      </c>
      <c r="B539" s="8" t="s">
        <v>456</v>
      </c>
      <c r="C539" s="1" t="s">
        <v>1682</v>
      </c>
      <c r="D539" s="302"/>
      <c r="E539" s="1"/>
      <c r="F539" s="1"/>
      <c r="G539" s="2">
        <v>23</v>
      </c>
      <c r="H539" s="2">
        <v>2</v>
      </c>
      <c r="I539" s="2"/>
      <c r="J539" s="1"/>
      <c r="K539" s="1"/>
      <c r="L539" s="60" t="s">
        <v>1194</v>
      </c>
    </row>
    <row r="540" spans="1:12" x14ac:dyDescent="0.25">
      <c r="A540" s="13">
        <f t="shared" si="9"/>
        <v>74</v>
      </c>
      <c r="B540" s="8" t="s">
        <v>387</v>
      </c>
      <c r="C540" s="1" t="s">
        <v>1683</v>
      </c>
      <c r="D540" s="302"/>
      <c r="E540" s="1"/>
      <c r="F540" s="1"/>
      <c r="G540" s="2"/>
      <c r="H540" s="2">
        <v>15</v>
      </c>
      <c r="I540" s="2"/>
      <c r="J540" s="1"/>
      <c r="K540" s="1"/>
      <c r="L540" s="60" t="s">
        <v>1202</v>
      </c>
    </row>
    <row r="541" spans="1:12" x14ac:dyDescent="0.25">
      <c r="A541" s="13">
        <f t="shared" si="9"/>
        <v>75</v>
      </c>
      <c r="B541" s="8" t="s">
        <v>387</v>
      </c>
      <c r="C541" s="1" t="s">
        <v>389</v>
      </c>
      <c r="D541" s="302"/>
      <c r="E541" s="1"/>
      <c r="F541" s="1"/>
      <c r="G541" s="2">
        <v>3</v>
      </c>
      <c r="H541" s="2">
        <v>3</v>
      </c>
      <c r="I541" s="2"/>
      <c r="J541" s="1"/>
      <c r="K541" s="1"/>
      <c r="L541" s="60" t="s">
        <v>1226</v>
      </c>
    </row>
    <row r="542" spans="1:12" x14ac:dyDescent="0.25">
      <c r="A542" s="13">
        <f t="shared" si="9"/>
        <v>76</v>
      </c>
      <c r="B542" s="8" t="s">
        <v>387</v>
      </c>
      <c r="C542" s="1" t="s">
        <v>1684</v>
      </c>
      <c r="D542" s="302"/>
      <c r="E542" s="1"/>
      <c r="F542" s="1"/>
      <c r="G542" s="2">
        <v>2</v>
      </c>
      <c r="H542" s="2">
        <v>5</v>
      </c>
      <c r="I542" s="2"/>
      <c r="J542" s="1"/>
      <c r="K542" s="1"/>
      <c r="L542" s="60" t="s">
        <v>1202</v>
      </c>
    </row>
    <row r="543" spans="1:12" x14ac:dyDescent="0.25">
      <c r="A543" s="13">
        <f t="shared" si="9"/>
        <v>77</v>
      </c>
      <c r="B543" s="8" t="s">
        <v>387</v>
      </c>
      <c r="C543" s="1" t="s">
        <v>1685</v>
      </c>
      <c r="D543" s="302"/>
      <c r="E543" s="1"/>
      <c r="F543" s="1"/>
      <c r="G543" s="2">
        <v>1</v>
      </c>
      <c r="H543" s="2">
        <v>15</v>
      </c>
      <c r="I543" s="2"/>
      <c r="J543" s="1"/>
      <c r="K543" s="1"/>
      <c r="L543" s="60" t="s">
        <v>61</v>
      </c>
    </row>
    <row r="544" spans="1:12" x14ac:dyDescent="0.25">
      <c r="A544" s="13">
        <f t="shared" si="9"/>
        <v>78</v>
      </c>
      <c r="B544" s="8" t="s">
        <v>387</v>
      </c>
      <c r="C544" s="1" t="s">
        <v>1686</v>
      </c>
      <c r="D544" s="302"/>
      <c r="E544" s="1"/>
      <c r="F544" s="1"/>
      <c r="G544" s="2">
        <v>1</v>
      </c>
      <c r="H544" s="2">
        <v>15</v>
      </c>
      <c r="I544" s="2"/>
      <c r="J544" s="1"/>
      <c r="K544" s="1"/>
      <c r="L544" s="60" t="s">
        <v>1202</v>
      </c>
    </row>
    <row r="545" spans="1:12" x14ac:dyDescent="0.25">
      <c r="A545" s="13">
        <f t="shared" si="9"/>
        <v>79</v>
      </c>
      <c r="B545" s="8" t="s">
        <v>1078</v>
      </c>
      <c r="C545" s="1" t="s">
        <v>1687</v>
      </c>
      <c r="D545" s="302"/>
      <c r="E545" s="1"/>
      <c r="F545" s="1"/>
      <c r="G545" s="2">
        <v>23</v>
      </c>
      <c r="H545" s="2">
        <v>2</v>
      </c>
      <c r="I545" s="2"/>
      <c r="J545" s="1"/>
      <c r="K545" s="1"/>
      <c r="L545" s="60" t="s">
        <v>54</v>
      </c>
    </row>
    <row r="546" spans="1:12" x14ac:dyDescent="0.25">
      <c r="A546" s="13">
        <f t="shared" si="9"/>
        <v>80</v>
      </c>
      <c r="B546" s="8" t="s">
        <v>1078</v>
      </c>
      <c r="C546" s="1" t="s">
        <v>1688</v>
      </c>
      <c r="D546" s="302"/>
      <c r="E546" s="1"/>
      <c r="F546" s="1"/>
      <c r="G546" s="2">
        <v>7</v>
      </c>
      <c r="H546" s="2">
        <v>7</v>
      </c>
      <c r="I546" s="2"/>
      <c r="J546" s="1"/>
      <c r="K546" s="1"/>
      <c r="L546" s="60" t="s">
        <v>54</v>
      </c>
    </row>
    <row r="547" spans="1:12" x14ac:dyDescent="0.25">
      <c r="A547" s="13">
        <f t="shared" si="9"/>
        <v>81</v>
      </c>
      <c r="B547" s="8" t="s">
        <v>447</v>
      </c>
      <c r="C547" s="1" t="s">
        <v>1689</v>
      </c>
      <c r="D547" s="302"/>
      <c r="E547" s="1"/>
      <c r="F547" s="1"/>
      <c r="G547" s="2">
        <v>15</v>
      </c>
      <c r="H547" s="2">
        <v>15</v>
      </c>
      <c r="I547" s="2"/>
      <c r="J547" s="1"/>
      <c r="K547" s="1"/>
      <c r="L547" s="60" t="s">
        <v>51</v>
      </c>
    </row>
    <row r="548" spans="1:12" x14ac:dyDescent="0.25">
      <c r="A548" s="13">
        <f t="shared" si="9"/>
        <v>82</v>
      </c>
      <c r="B548" s="8" t="s">
        <v>442</v>
      </c>
      <c r="C548" s="1" t="s">
        <v>1690</v>
      </c>
      <c r="D548" s="302"/>
      <c r="E548" s="1"/>
      <c r="F548" s="1"/>
      <c r="G548" s="2">
        <v>6</v>
      </c>
      <c r="H548" s="2">
        <v>10</v>
      </c>
      <c r="I548" s="2"/>
      <c r="J548" s="1"/>
      <c r="K548" s="1"/>
      <c r="L548" s="60" t="s">
        <v>51</v>
      </c>
    </row>
    <row r="549" spans="1:12" x14ac:dyDescent="0.25">
      <c r="A549" s="13">
        <f t="shared" si="9"/>
        <v>83</v>
      </c>
      <c r="B549" s="8" t="s">
        <v>459</v>
      </c>
      <c r="C549" s="1" t="s">
        <v>1691</v>
      </c>
      <c r="D549" s="302"/>
      <c r="E549" s="1"/>
      <c r="F549" s="1"/>
      <c r="G549" s="2">
        <v>2</v>
      </c>
      <c r="H549" s="2">
        <v>12</v>
      </c>
      <c r="I549" s="2">
        <v>6</v>
      </c>
      <c r="J549" s="1"/>
      <c r="K549" s="1"/>
      <c r="L549" s="60" t="s">
        <v>61</v>
      </c>
    </row>
    <row r="550" spans="1:12" x14ac:dyDescent="0.25">
      <c r="A550" s="13">
        <f t="shared" si="9"/>
        <v>84</v>
      </c>
      <c r="B550" s="8" t="s">
        <v>466</v>
      </c>
      <c r="C550" s="1" t="s">
        <v>1692</v>
      </c>
      <c r="D550" s="302"/>
      <c r="E550" s="1"/>
      <c r="F550" s="1"/>
      <c r="G550" s="2">
        <v>2</v>
      </c>
      <c r="H550" s="2">
        <v>12</v>
      </c>
      <c r="I550" s="2">
        <v>6</v>
      </c>
      <c r="J550" s="1"/>
      <c r="K550" s="1"/>
      <c r="L550" s="60" t="s">
        <v>1169</v>
      </c>
    </row>
    <row r="551" spans="1:12" x14ac:dyDescent="0.25">
      <c r="A551" s="13">
        <f t="shared" si="9"/>
        <v>85</v>
      </c>
      <c r="B551" s="8" t="s">
        <v>466</v>
      </c>
      <c r="C551" s="1" t="s">
        <v>1693</v>
      </c>
      <c r="D551" s="302"/>
      <c r="E551" s="1"/>
      <c r="F551" s="1"/>
      <c r="G551" s="2">
        <v>7</v>
      </c>
      <c r="H551" s="2">
        <v>17</v>
      </c>
      <c r="I551" s="2">
        <v>6</v>
      </c>
      <c r="J551" s="1"/>
      <c r="K551" s="1"/>
      <c r="L551" s="60" t="s">
        <v>1169</v>
      </c>
    </row>
    <row r="552" spans="1:12" x14ac:dyDescent="0.25">
      <c r="A552" s="13">
        <f t="shared" si="9"/>
        <v>86</v>
      </c>
      <c r="B552" s="8" t="s">
        <v>466</v>
      </c>
      <c r="C552" s="1" t="s">
        <v>470</v>
      </c>
      <c r="D552" s="302"/>
      <c r="E552" s="1"/>
      <c r="F552" s="1"/>
      <c r="G552" s="2">
        <v>10</v>
      </c>
      <c r="H552" s="2">
        <v>10</v>
      </c>
      <c r="I552" s="2"/>
      <c r="J552" s="1"/>
      <c r="K552" s="1"/>
      <c r="L552" s="60" t="s">
        <v>52</v>
      </c>
    </row>
    <row r="553" spans="1:12" x14ac:dyDescent="0.25">
      <c r="A553" s="13">
        <f t="shared" si="9"/>
        <v>87</v>
      </c>
      <c r="B553" s="8" t="s">
        <v>466</v>
      </c>
      <c r="C553" s="1" t="s">
        <v>1694</v>
      </c>
      <c r="D553" s="302"/>
      <c r="E553" s="1"/>
      <c r="F553" s="1"/>
      <c r="G553" s="2">
        <v>5</v>
      </c>
      <c r="H553" s="2">
        <v>15</v>
      </c>
      <c r="I553" s="2">
        <v>6</v>
      </c>
      <c r="J553" s="1"/>
      <c r="K553" s="1"/>
      <c r="L553" s="60" t="s">
        <v>1169</v>
      </c>
    </row>
    <row r="554" spans="1:12" x14ac:dyDescent="0.25">
      <c r="A554" s="13">
        <f t="shared" si="9"/>
        <v>88</v>
      </c>
      <c r="B554" s="8" t="s">
        <v>466</v>
      </c>
      <c r="C554" s="1" t="s">
        <v>1695</v>
      </c>
      <c r="D554" s="302"/>
      <c r="E554" s="1"/>
      <c r="F554" s="1"/>
      <c r="G554" s="2">
        <v>14</v>
      </c>
      <c r="H554" s="2">
        <v>14</v>
      </c>
      <c r="I554" s="2"/>
      <c r="J554" s="1"/>
      <c r="K554" s="1"/>
      <c r="L554" s="60" t="s">
        <v>67</v>
      </c>
    </row>
    <row r="555" spans="1:12" x14ac:dyDescent="0.25">
      <c r="A555" s="13">
        <f t="shared" si="9"/>
        <v>89</v>
      </c>
      <c r="B555" s="8" t="s">
        <v>466</v>
      </c>
      <c r="C555" s="1" t="s">
        <v>1696</v>
      </c>
      <c r="D555" s="302"/>
      <c r="E555" s="1"/>
      <c r="F555" s="1"/>
      <c r="G555" s="2">
        <v>1</v>
      </c>
      <c r="H555" s="2">
        <v>11</v>
      </c>
      <c r="I555" s="2">
        <v>6</v>
      </c>
      <c r="J555" s="1"/>
      <c r="K555" s="1"/>
      <c r="L555" s="60" t="s">
        <v>1169</v>
      </c>
    </row>
    <row r="556" spans="1:12" x14ac:dyDescent="0.25">
      <c r="A556" s="13">
        <f t="shared" si="9"/>
        <v>90</v>
      </c>
      <c r="B556" s="8" t="s">
        <v>466</v>
      </c>
      <c r="C556" s="1" t="s">
        <v>1108</v>
      </c>
      <c r="D556" s="302"/>
      <c r="E556" s="1"/>
      <c r="F556" s="1"/>
      <c r="G556" s="2">
        <v>14</v>
      </c>
      <c r="H556" s="2">
        <v>3</v>
      </c>
      <c r="I556" s="2">
        <v>6</v>
      </c>
      <c r="J556" s="1"/>
      <c r="K556" s="1"/>
      <c r="L556" s="60" t="s">
        <v>66</v>
      </c>
    </row>
    <row r="557" spans="1:12" x14ac:dyDescent="0.25">
      <c r="A557" s="13">
        <f t="shared" si="9"/>
        <v>91</v>
      </c>
      <c r="B557" s="8" t="s">
        <v>466</v>
      </c>
      <c r="C557" s="1" t="s">
        <v>478</v>
      </c>
      <c r="D557" s="302"/>
      <c r="E557" s="1"/>
      <c r="F557" s="1"/>
      <c r="G557" s="2">
        <v>17</v>
      </c>
      <c r="H557" s="2">
        <v>6</v>
      </c>
      <c r="I557" s="2">
        <v>6</v>
      </c>
      <c r="J557" s="1"/>
      <c r="K557" s="1"/>
      <c r="L557" s="60" t="s">
        <v>53</v>
      </c>
    </row>
    <row r="558" spans="1:12" x14ac:dyDescent="0.25">
      <c r="A558" s="13">
        <f t="shared" si="9"/>
        <v>92</v>
      </c>
      <c r="B558" s="8" t="s">
        <v>466</v>
      </c>
      <c r="C558" s="1" t="s">
        <v>480</v>
      </c>
      <c r="D558" s="302"/>
      <c r="E558" s="1"/>
      <c r="F558" s="1"/>
      <c r="G558" s="2">
        <v>8</v>
      </c>
      <c r="H558" s="2">
        <v>18</v>
      </c>
      <c r="I558" s="2">
        <v>6</v>
      </c>
      <c r="J558" s="1"/>
      <c r="K558" s="1"/>
      <c r="L558" s="60" t="s">
        <v>52</v>
      </c>
    </row>
    <row r="559" spans="1:12" x14ac:dyDescent="0.25">
      <c r="A559" s="13">
        <f t="shared" si="9"/>
        <v>93</v>
      </c>
      <c r="B559" s="8" t="s">
        <v>466</v>
      </c>
      <c r="C559" s="1" t="s">
        <v>1697</v>
      </c>
      <c r="D559" s="302"/>
      <c r="E559" s="1"/>
      <c r="F559" s="1"/>
      <c r="G559" s="2">
        <v>22</v>
      </c>
      <c r="H559" s="2">
        <v>1</v>
      </c>
      <c r="I559" s="2"/>
      <c r="J559" s="1"/>
      <c r="K559" s="1"/>
      <c r="L559" s="60" t="s">
        <v>50</v>
      </c>
    </row>
    <row r="560" spans="1:12" x14ac:dyDescent="0.25">
      <c r="A560" s="13">
        <f t="shared" si="9"/>
        <v>94</v>
      </c>
      <c r="B560" s="8" t="s">
        <v>466</v>
      </c>
      <c r="C560" s="1" t="s">
        <v>1698</v>
      </c>
      <c r="D560" s="302"/>
      <c r="E560" s="1"/>
      <c r="F560" s="1"/>
      <c r="G560" s="2">
        <v>12</v>
      </c>
      <c r="H560" s="2">
        <v>12</v>
      </c>
      <c r="I560" s="2"/>
      <c r="J560" s="1"/>
      <c r="K560" s="1"/>
      <c r="L560" s="60" t="s">
        <v>52</v>
      </c>
    </row>
    <row r="561" spans="1:12" x14ac:dyDescent="0.25">
      <c r="A561" s="13">
        <f t="shared" si="9"/>
        <v>95</v>
      </c>
      <c r="B561" s="8" t="s">
        <v>466</v>
      </c>
      <c r="C561" s="1" t="s">
        <v>483</v>
      </c>
      <c r="D561" s="302"/>
      <c r="E561" s="1"/>
      <c r="F561" s="1"/>
      <c r="G561" s="2">
        <v>5</v>
      </c>
      <c r="H561" s="2">
        <v>5</v>
      </c>
      <c r="I561" s="2"/>
      <c r="J561" s="1"/>
      <c r="K561" s="1"/>
      <c r="L561" s="60" t="s">
        <v>67</v>
      </c>
    </row>
    <row r="562" spans="1:12" x14ac:dyDescent="0.25">
      <c r="A562" s="13">
        <f t="shared" si="9"/>
        <v>96</v>
      </c>
      <c r="B562" s="8" t="s">
        <v>466</v>
      </c>
      <c r="C562" s="1" t="s">
        <v>1699</v>
      </c>
      <c r="D562" s="302"/>
      <c r="E562" s="1"/>
      <c r="F562" s="1"/>
      <c r="G562" s="2">
        <v>11</v>
      </c>
      <c r="H562" s="2">
        <v>11</v>
      </c>
      <c r="I562" s="2"/>
      <c r="J562" s="1"/>
      <c r="K562" s="1"/>
      <c r="L562" s="60" t="s">
        <v>52</v>
      </c>
    </row>
    <row r="563" spans="1:12" x14ac:dyDescent="0.25">
      <c r="A563" s="13">
        <f t="shared" si="9"/>
        <v>97</v>
      </c>
      <c r="B563" s="8" t="s">
        <v>488</v>
      </c>
      <c r="C563" s="1" t="s">
        <v>314</v>
      </c>
      <c r="D563" s="302"/>
      <c r="E563" s="1"/>
      <c r="F563" s="1"/>
      <c r="G563" s="2">
        <v>6</v>
      </c>
      <c r="H563" s="2">
        <v>6</v>
      </c>
      <c r="I563" s="2"/>
      <c r="J563" s="1"/>
      <c r="K563" s="1"/>
      <c r="L563" s="60" t="s">
        <v>1180</v>
      </c>
    </row>
    <row r="564" spans="1:12" x14ac:dyDescent="0.25">
      <c r="A564" s="13">
        <f t="shared" si="9"/>
        <v>98</v>
      </c>
      <c r="B564" s="8" t="s">
        <v>506</v>
      </c>
      <c r="C564" s="1" t="s">
        <v>1700</v>
      </c>
      <c r="D564" s="302"/>
      <c r="E564" s="1"/>
      <c r="F564" s="1"/>
      <c r="G564" s="2">
        <v>10</v>
      </c>
      <c r="H564" s="2">
        <v>10</v>
      </c>
      <c r="I564" s="2"/>
      <c r="J564" s="1"/>
      <c r="K564" s="1"/>
      <c r="L564" s="60" t="s">
        <v>56</v>
      </c>
    </row>
    <row r="565" spans="1:12" x14ac:dyDescent="0.25">
      <c r="A565" s="13">
        <f t="shared" si="9"/>
        <v>99</v>
      </c>
      <c r="B565" s="8" t="s">
        <v>506</v>
      </c>
      <c r="C565" s="1" t="s">
        <v>1701</v>
      </c>
      <c r="D565" s="302"/>
      <c r="E565" s="1"/>
      <c r="F565" s="1"/>
      <c r="G565" s="2">
        <v>15</v>
      </c>
      <c r="H565" s="2">
        <v>15</v>
      </c>
      <c r="I565" s="2"/>
      <c r="J565" s="1"/>
      <c r="K565" s="1"/>
      <c r="L565" s="60" t="s">
        <v>51</v>
      </c>
    </row>
    <row r="566" spans="1:12" x14ac:dyDescent="0.25">
      <c r="A566" s="13">
        <f t="shared" si="9"/>
        <v>100</v>
      </c>
      <c r="B566" s="8" t="s">
        <v>535</v>
      </c>
      <c r="C566" s="9" t="s">
        <v>1702</v>
      </c>
      <c r="D566" s="302"/>
      <c r="E566" s="9"/>
      <c r="F566" s="9"/>
      <c r="G566" s="2">
        <v>12</v>
      </c>
      <c r="H566" s="2">
        <v>1</v>
      </c>
      <c r="I566" s="2">
        <v>6</v>
      </c>
      <c r="J566" s="1"/>
      <c r="K566" s="1"/>
      <c r="L566" s="60" t="s">
        <v>1163</v>
      </c>
    </row>
    <row r="567" spans="1:12" x14ac:dyDescent="0.25">
      <c r="A567" s="13">
        <f t="shared" ref="A567:A614" si="10">A566+1</f>
        <v>101</v>
      </c>
      <c r="B567" s="8" t="s">
        <v>537</v>
      </c>
      <c r="C567" s="1" t="s">
        <v>1703</v>
      </c>
      <c r="D567" s="302"/>
      <c r="E567" s="1"/>
      <c r="F567" s="1"/>
      <c r="G567" s="2">
        <v>2</v>
      </c>
      <c r="H567" s="2">
        <v>2</v>
      </c>
      <c r="I567" s="2"/>
      <c r="J567" s="1"/>
      <c r="K567" s="1"/>
      <c r="L567" s="60" t="s">
        <v>66</v>
      </c>
    </row>
    <row r="568" spans="1:12" x14ac:dyDescent="0.25">
      <c r="A568" s="13">
        <f t="shared" si="10"/>
        <v>102</v>
      </c>
      <c r="B568" s="8" t="s">
        <v>539</v>
      </c>
      <c r="C568" s="1" t="s">
        <v>1704</v>
      </c>
      <c r="D568" s="302"/>
      <c r="E568" s="1"/>
      <c r="F568" s="1"/>
      <c r="G568" s="2"/>
      <c r="H568" s="2">
        <v>16</v>
      </c>
      <c r="I568" s="2"/>
      <c r="J568" s="1"/>
      <c r="K568" s="1"/>
      <c r="L568" s="60" t="s">
        <v>1150</v>
      </c>
    </row>
    <row r="569" spans="1:12" x14ac:dyDescent="0.25">
      <c r="A569" s="13">
        <f t="shared" si="10"/>
        <v>103</v>
      </c>
      <c r="B569" s="8" t="s">
        <v>519</v>
      </c>
      <c r="C569" s="1" t="s">
        <v>1705</v>
      </c>
      <c r="D569" s="302">
        <v>1875</v>
      </c>
      <c r="E569" s="1"/>
      <c r="F569" s="1"/>
      <c r="G569" s="2">
        <v>1</v>
      </c>
      <c r="H569" s="2">
        <v>11</v>
      </c>
      <c r="I569" s="2">
        <v>6</v>
      </c>
      <c r="J569" s="1"/>
      <c r="K569" s="1"/>
      <c r="L569" s="60" t="s">
        <v>57</v>
      </c>
    </row>
    <row r="570" spans="1:12" x14ac:dyDescent="0.25">
      <c r="A570" s="13">
        <f t="shared" si="10"/>
        <v>104</v>
      </c>
      <c r="B570" s="8" t="s">
        <v>542</v>
      </c>
      <c r="C570" s="1" t="s">
        <v>1706</v>
      </c>
      <c r="D570" s="302"/>
      <c r="E570" s="1"/>
      <c r="F570" s="1"/>
      <c r="G570" s="2">
        <v>1</v>
      </c>
      <c r="H570" s="2">
        <v>1</v>
      </c>
      <c r="I570" s="2"/>
      <c r="J570" s="1"/>
      <c r="K570" s="1"/>
      <c r="L570" s="60" t="s">
        <v>57</v>
      </c>
    </row>
    <row r="571" spans="1:12" x14ac:dyDescent="0.25">
      <c r="A571" s="13">
        <f t="shared" si="10"/>
        <v>105</v>
      </c>
      <c r="B571" s="8" t="s">
        <v>542</v>
      </c>
      <c r="C571" s="1" t="s">
        <v>1707</v>
      </c>
      <c r="D571" s="302"/>
      <c r="E571" s="1"/>
      <c r="F571" s="1"/>
      <c r="G571" s="2">
        <v>1</v>
      </c>
      <c r="H571" s="2"/>
      <c r="I571" s="2"/>
      <c r="J571" s="1"/>
      <c r="K571" s="1"/>
      <c r="L571" s="60" t="s">
        <v>1240</v>
      </c>
    </row>
    <row r="572" spans="1:12" x14ac:dyDescent="0.25">
      <c r="A572" s="13">
        <f t="shared" si="10"/>
        <v>106</v>
      </c>
      <c r="B572" s="8" t="s">
        <v>596</v>
      </c>
      <c r="C572" s="1" t="s">
        <v>1665</v>
      </c>
      <c r="D572" s="302"/>
      <c r="E572" s="1"/>
      <c r="F572" s="1"/>
      <c r="G572" s="2">
        <v>16</v>
      </c>
      <c r="H572" s="2">
        <v>16</v>
      </c>
      <c r="I572" s="2"/>
      <c r="J572" s="1"/>
      <c r="K572" s="1"/>
      <c r="L572" s="60" t="s">
        <v>54</v>
      </c>
    </row>
    <row r="573" spans="1:12" x14ac:dyDescent="0.25">
      <c r="A573" s="13">
        <f t="shared" si="10"/>
        <v>107</v>
      </c>
      <c r="B573" s="8" t="s">
        <v>604</v>
      </c>
      <c r="C573" s="1" t="s">
        <v>1579</v>
      </c>
      <c r="D573" s="302"/>
      <c r="E573" s="1"/>
      <c r="F573" s="1"/>
      <c r="G573" s="2">
        <v>3</v>
      </c>
      <c r="H573" s="2">
        <v>3</v>
      </c>
      <c r="I573" s="2"/>
      <c r="J573" s="1"/>
      <c r="K573" s="1"/>
      <c r="L573" s="60" t="s">
        <v>64</v>
      </c>
    </row>
    <row r="574" spans="1:12" x14ac:dyDescent="0.25">
      <c r="A574" s="13">
        <f t="shared" si="10"/>
        <v>108</v>
      </c>
      <c r="B574" s="8" t="s">
        <v>601</v>
      </c>
      <c r="C574" s="1" t="s">
        <v>1708</v>
      </c>
      <c r="D574" s="302"/>
      <c r="E574" s="1"/>
      <c r="F574" s="1"/>
      <c r="G574" s="2">
        <v>2</v>
      </c>
      <c r="H574" s="2">
        <v>12</v>
      </c>
      <c r="I574" s="2">
        <v>6</v>
      </c>
      <c r="J574" s="1"/>
      <c r="K574" s="1"/>
      <c r="L574" s="60" t="s">
        <v>61</v>
      </c>
    </row>
    <row r="575" spans="1:12" x14ac:dyDescent="0.25">
      <c r="A575" s="13">
        <f t="shared" si="10"/>
        <v>109</v>
      </c>
      <c r="B575" s="8" t="s">
        <v>601</v>
      </c>
      <c r="C575" s="1" t="s">
        <v>1709</v>
      </c>
      <c r="D575" s="302"/>
      <c r="E575" s="1"/>
      <c r="F575" s="1"/>
      <c r="G575" s="2">
        <v>7</v>
      </c>
      <c r="H575" s="2">
        <v>7</v>
      </c>
      <c r="I575" s="2"/>
      <c r="J575" s="1"/>
      <c r="K575" s="1"/>
      <c r="L575" s="60" t="s">
        <v>50</v>
      </c>
    </row>
    <row r="576" spans="1:12" x14ac:dyDescent="0.25">
      <c r="A576" s="13">
        <f t="shared" si="10"/>
        <v>110</v>
      </c>
      <c r="B576" s="8" t="s">
        <v>619</v>
      </c>
      <c r="C576" s="1" t="s">
        <v>1710</v>
      </c>
      <c r="D576" s="302"/>
      <c r="E576" s="1"/>
      <c r="F576" s="1"/>
      <c r="G576" s="2">
        <v>5</v>
      </c>
      <c r="H576" s="2">
        <v>10</v>
      </c>
      <c r="I576" s="2"/>
      <c r="J576" s="1"/>
      <c r="K576" s="1"/>
      <c r="L576" s="60" t="s">
        <v>1238</v>
      </c>
    </row>
    <row r="577" spans="1:12" x14ac:dyDescent="0.25">
      <c r="A577" s="13">
        <f t="shared" si="10"/>
        <v>111</v>
      </c>
      <c r="B577" s="8" t="s">
        <v>623</v>
      </c>
      <c r="C577" s="1" t="s">
        <v>624</v>
      </c>
      <c r="D577" s="302"/>
      <c r="E577" s="1"/>
      <c r="F577" s="1"/>
      <c r="G577" s="2">
        <v>6</v>
      </c>
      <c r="H577" s="2">
        <v>6</v>
      </c>
      <c r="I577" s="2"/>
      <c r="J577" s="1"/>
      <c r="K577" s="1"/>
      <c r="L577" s="60" t="s">
        <v>61</v>
      </c>
    </row>
    <row r="578" spans="1:12" x14ac:dyDescent="0.25">
      <c r="A578" s="13">
        <f t="shared" si="10"/>
        <v>112</v>
      </c>
      <c r="B578" s="8" t="s">
        <v>698</v>
      </c>
      <c r="C578" s="1" t="s">
        <v>709</v>
      </c>
      <c r="D578" s="302"/>
      <c r="E578" s="1"/>
      <c r="F578" s="1"/>
      <c r="G578" s="2">
        <v>278</v>
      </c>
      <c r="H578" s="2">
        <v>5</v>
      </c>
      <c r="I578" s="2"/>
      <c r="J578" s="1"/>
      <c r="K578" s="1"/>
      <c r="L578" s="60" t="s">
        <v>1205</v>
      </c>
    </row>
    <row r="579" spans="1:12" x14ac:dyDescent="0.25">
      <c r="A579" s="13">
        <f t="shared" si="10"/>
        <v>113</v>
      </c>
      <c r="B579" s="8" t="s">
        <v>698</v>
      </c>
      <c r="C579" s="1" t="s">
        <v>1711</v>
      </c>
      <c r="D579" s="302"/>
      <c r="E579" s="1"/>
      <c r="F579" s="1"/>
      <c r="G579" s="2">
        <v>357</v>
      </c>
      <c r="H579" s="2"/>
      <c r="I579" s="2"/>
      <c r="J579" s="1"/>
      <c r="K579" s="1"/>
      <c r="L579" s="60" t="s">
        <v>51</v>
      </c>
    </row>
    <row r="580" spans="1:12" x14ac:dyDescent="0.25">
      <c r="A580" s="13">
        <f t="shared" si="10"/>
        <v>114</v>
      </c>
      <c r="B580" s="8" t="s">
        <v>744</v>
      </c>
      <c r="C580" s="1" t="s">
        <v>1712</v>
      </c>
      <c r="D580" s="302"/>
      <c r="E580" s="1"/>
      <c r="F580" s="1"/>
      <c r="G580" s="2">
        <v>31</v>
      </c>
      <c r="H580" s="2">
        <v>10</v>
      </c>
      <c r="I580" s="2"/>
      <c r="J580" s="1"/>
      <c r="K580" s="1"/>
      <c r="L580" s="60" t="s">
        <v>51</v>
      </c>
    </row>
    <row r="581" spans="1:12" x14ac:dyDescent="0.25">
      <c r="A581" s="13">
        <f t="shared" si="10"/>
        <v>115</v>
      </c>
      <c r="B581" s="8" t="s">
        <v>753</v>
      </c>
      <c r="C581" s="1" t="s">
        <v>1713</v>
      </c>
      <c r="D581" s="302"/>
      <c r="E581" s="1"/>
      <c r="F581" s="1"/>
      <c r="G581" s="2">
        <v>4</v>
      </c>
      <c r="H581" s="2">
        <v>4</v>
      </c>
      <c r="I581" s="2"/>
      <c r="J581" s="1"/>
      <c r="K581" s="1"/>
      <c r="L581" s="60" t="s">
        <v>57</v>
      </c>
    </row>
    <row r="582" spans="1:12" x14ac:dyDescent="0.25">
      <c r="A582" s="13">
        <f t="shared" si="10"/>
        <v>116</v>
      </c>
      <c r="B582" s="8" t="s">
        <v>753</v>
      </c>
      <c r="C582" s="1" t="s">
        <v>1714</v>
      </c>
      <c r="D582" s="302"/>
      <c r="E582" s="1"/>
      <c r="F582" s="1"/>
      <c r="G582" s="2">
        <v>13</v>
      </c>
      <c r="H582" s="2">
        <v>13</v>
      </c>
      <c r="I582" s="2">
        <v>6</v>
      </c>
      <c r="J582" s="1"/>
      <c r="K582" s="1"/>
      <c r="L582" s="60" t="s">
        <v>1145</v>
      </c>
    </row>
    <row r="583" spans="1:12" x14ac:dyDescent="0.25">
      <c r="A583" s="13">
        <f t="shared" si="10"/>
        <v>117</v>
      </c>
      <c r="B583" s="8" t="s">
        <v>753</v>
      </c>
      <c r="C583" s="1" t="s">
        <v>1715</v>
      </c>
      <c r="D583" s="302"/>
      <c r="E583" s="1"/>
      <c r="F583" s="1"/>
      <c r="G583" s="2">
        <v>2</v>
      </c>
      <c r="H583" s="2">
        <v>2</v>
      </c>
      <c r="I583" s="2"/>
      <c r="J583" s="1"/>
      <c r="K583" s="1"/>
      <c r="L583" s="60" t="s">
        <v>66</v>
      </c>
    </row>
    <row r="584" spans="1:12" x14ac:dyDescent="0.25">
      <c r="A584" s="13">
        <f t="shared" si="10"/>
        <v>118</v>
      </c>
      <c r="B584" s="8" t="s">
        <v>753</v>
      </c>
      <c r="C584" s="1" t="s">
        <v>1716</v>
      </c>
      <c r="D584" s="302"/>
      <c r="E584" s="1"/>
      <c r="F584" s="1"/>
      <c r="G584" s="2">
        <v>4</v>
      </c>
      <c r="H584" s="2">
        <v>14</v>
      </c>
      <c r="I584" s="2">
        <v>6</v>
      </c>
      <c r="J584" s="1"/>
      <c r="K584" s="1"/>
      <c r="L584" s="60" t="s">
        <v>61</v>
      </c>
    </row>
    <row r="585" spans="1:12" x14ac:dyDescent="0.25">
      <c r="A585" s="13">
        <f t="shared" si="10"/>
        <v>119</v>
      </c>
      <c r="B585" s="8" t="s">
        <v>753</v>
      </c>
      <c r="C585" s="1" t="s">
        <v>1717</v>
      </c>
      <c r="D585" s="302"/>
      <c r="E585" s="1"/>
      <c r="F585" s="1"/>
      <c r="G585" s="2">
        <v>4</v>
      </c>
      <c r="H585" s="2">
        <v>14</v>
      </c>
      <c r="I585" s="2">
        <v>6</v>
      </c>
      <c r="J585" s="1"/>
      <c r="K585" s="1"/>
      <c r="L585" s="60" t="s">
        <v>61</v>
      </c>
    </row>
    <row r="586" spans="1:12" x14ac:dyDescent="0.25">
      <c r="A586" s="13">
        <f t="shared" si="10"/>
        <v>120</v>
      </c>
      <c r="B586" s="8" t="s">
        <v>766</v>
      </c>
      <c r="C586" s="1" t="s">
        <v>1718</v>
      </c>
      <c r="D586" s="302"/>
      <c r="E586" s="1"/>
      <c r="F586" s="1"/>
      <c r="G586" s="2">
        <v>2</v>
      </c>
      <c r="H586" s="2">
        <v>12</v>
      </c>
      <c r="I586" s="2">
        <v>6</v>
      </c>
      <c r="J586" s="1"/>
      <c r="K586" s="1"/>
      <c r="L586" s="60" t="s">
        <v>54</v>
      </c>
    </row>
    <row r="587" spans="1:12" x14ac:dyDescent="0.25">
      <c r="A587" s="13">
        <f t="shared" si="10"/>
        <v>121</v>
      </c>
      <c r="B587" s="8" t="s">
        <v>766</v>
      </c>
      <c r="C587" s="1" t="s">
        <v>1696</v>
      </c>
      <c r="D587" s="302"/>
      <c r="E587" s="1"/>
      <c r="F587" s="1"/>
      <c r="G587" s="2">
        <v>2</v>
      </c>
      <c r="H587" s="2">
        <v>2</v>
      </c>
      <c r="I587" s="2"/>
      <c r="J587" s="1"/>
      <c r="K587" s="1"/>
      <c r="L587" s="60" t="s">
        <v>54</v>
      </c>
    </row>
    <row r="588" spans="1:12" x14ac:dyDescent="0.25">
      <c r="A588" s="13">
        <f t="shared" si="10"/>
        <v>122</v>
      </c>
      <c r="B588" s="8" t="s">
        <v>768</v>
      </c>
      <c r="C588" s="1" t="s">
        <v>1505</v>
      </c>
      <c r="D588" s="302"/>
      <c r="E588" s="1"/>
      <c r="F588" s="1"/>
      <c r="G588" s="2">
        <v>15</v>
      </c>
      <c r="H588" s="2">
        <v>15</v>
      </c>
      <c r="I588" s="2"/>
      <c r="J588" s="1"/>
      <c r="K588" s="1"/>
      <c r="L588" s="60" t="s">
        <v>51</v>
      </c>
    </row>
    <row r="589" spans="1:12" x14ac:dyDescent="0.25">
      <c r="A589" s="13">
        <f t="shared" si="10"/>
        <v>123</v>
      </c>
      <c r="B589" s="8" t="s">
        <v>779</v>
      </c>
      <c r="C589" s="1" t="s">
        <v>1719</v>
      </c>
      <c r="D589" s="302"/>
      <c r="E589" s="1"/>
      <c r="F589" s="1"/>
      <c r="G589" s="2">
        <v>1</v>
      </c>
      <c r="H589" s="2">
        <v>1</v>
      </c>
      <c r="I589" s="2"/>
      <c r="J589" s="1"/>
      <c r="K589" s="1"/>
      <c r="L589" s="60" t="s">
        <v>54</v>
      </c>
    </row>
    <row r="590" spans="1:12" x14ac:dyDescent="0.25">
      <c r="A590" s="13">
        <f t="shared" si="10"/>
        <v>124</v>
      </c>
      <c r="B590" s="8" t="s">
        <v>779</v>
      </c>
      <c r="C590" s="1" t="s">
        <v>1720</v>
      </c>
      <c r="D590" s="302"/>
      <c r="E590" s="1"/>
      <c r="F590" s="1"/>
      <c r="G590" s="2">
        <v>2</v>
      </c>
      <c r="H590" s="2">
        <v>2</v>
      </c>
      <c r="I590" s="2"/>
      <c r="J590" s="1"/>
      <c r="K590" s="1"/>
      <c r="L590" s="60" t="s">
        <v>54</v>
      </c>
    </row>
    <row r="591" spans="1:12" x14ac:dyDescent="0.25">
      <c r="A591" s="13">
        <f t="shared" si="10"/>
        <v>125</v>
      </c>
      <c r="B591" s="8" t="s">
        <v>779</v>
      </c>
      <c r="C591" s="1" t="s">
        <v>1721</v>
      </c>
      <c r="D591" s="302"/>
      <c r="E591" s="1"/>
      <c r="F591" s="1"/>
      <c r="G591" s="2"/>
      <c r="H591" s="2">
        <v>15</v>
      </c>
      <c r="I591" s="2"/>
      <c r="J591" s="1"/>
      <c r="K591" s="1"/>
      <c r="L591" s="60" t="s">
        <v>64</v>
      </c>
    </row>
    <row r="592" spans="1:12" x14ac:dyDescent="0.25">
      <c r="A592" s="13">
        <f t="shared" si="10"/>
        <v>126</v>
      </c>
      <c r="B592" s="8" t="s">
        <v>872</v>
      </c>
      <c r="C592" s="1" t="s">
        <v>1722</v>
      </c>
      <c r="D592" s="302"/>
      <c r="E592" s="1"/>
      <c r="F592" s="1"/>
      <c r="G592" s="2">
        <v>15</v>
      </c>
      <c r="H592" s="2">
        <v>15</v>
      </c>
      <c r="I592" s="2"/>
      <c r="J592" s="1"/>
      <c r="K592" s="1"/>
      <c r="L592" s="60" t="s">
        <v>1723</v>
      </c>
    </row>
    <row r="593" spans="1:12" x14ac:dyDescent="0.25">
      <c r="A593" s="13">
        <f t="shared" si="10"/>
        <v>127</v>
      </c>
      <c r="B593" s="8" t="s">
        <v>885</v>
      </c>
      <c r="C593" s="1" t="s">
        <v>1724</v>
      </c>
      <c r="D593" s="302"/>
      <c r="E593" s="1"/>
      <c r="F593" s="1"/>
      <c r="G593" s="2">
        <v>106</v>
      </c>
      <c r="H593" s="2">
        <v>1</v>
      </c>
      <c r="I593" s="2"/>
      <c r="J593" s="1"/>
      <c r="K593" s="1"/>
      <c r="L593" s="60" t="s">
        <v>1238</v>
      </c>
    </row>
    <row r="594" spans="1:12" x14ac:dyDescent="0.25">
      <c r="A594" s="13">
        <f t="shared" si="10"/>
        <v>128</v>
      </c>
      <c r="B594" s="8" t="s">
        <v>892</v>
      </c>
      <c r="C594" s="1" t="s">
        <v>1502</v>
      </c>
      <c r="D594" s="302"/>
      <c r="E594" s="1"/>
      <c r="F594" s="1"/>
      <c r="G594" s="2">
        <v>21</v>
      </c>
      <c r="H594" s="2"/>
      <c r="I594" s="2"/>
      <c r="J594" s="1"/>
      <c r="K594" s="1"/>
      <c r="L594" s="60" t="s">
        <v>1232</v>
      </c>
    </row>
    <row r="595" spans="1:12" x14ac:dyDescent="0.25">
      <c r="A595" s="13">
        <f t="shared" si="10"/>
        <v>129</v>
      </c>
      <c r="B595" s="8" t="s">
        <v>892</v>
      </c>
      <c r="C595" s="1" t="s">
        <v>1725</v>
      </c>
      <c r="D595" s="302"/>
      <c r="E595" s="1"/>
      <c r="F595" s="1"/>
      <c r="G595" s="2">
        <v>57</v>
      </c>
      <c r="H595" s="2">
        <v>15</v>
      </c>
      <c r="I595" s="2"/>
      <c r="J595" s="1"/>
      <c r="K595" s="1"/>
      <c r="L595" s="60" t="s">
        <v>56</v>
      </c>
    </row>
    <row r="596" spans="1:12" x14ac:dyDescent="0.25">
      <c r="A596" s="13">
        <f t="shared" si="10"/>
        <v>130</v>
      </c>
      <c r="B596" s="8" t="s">
        <v>945</v>
      </c>
      <c r="C596" s="1" t="s">
        <v>946</v>
      </c>
      <c r="D596" s="302"/>
      <c r="E596" s="1"/>
      <c r="F596" s="1"/>
      <c r="G596" s="2">
        <v>3</v>
      </c>
      <c r="H596" s="2">
        <v>15</v>
      </c>
      <c r="I596" s="2"/>
      <c r="J596" s="1"/>
      <c r="K596" s="1"/>
      <c r="L596" s="60" t="s">
        <v>57</v>
      </c>
    </row>
    <row r="597" spans="1:12" x14ac:dyDescent="0.25">
      <c r="A597" s="13">
        <f t="shared" si="10"/>
        <v>131</v>
      </c>
      <c r="B597" s="8" t="s">
        <v>945</v>
      </c>
      <c r="C597" s="1" t="s">
        <v>1726</v>
      </c>
      <c r="D597" s="302"/>
      <c r="E597" s="1"/>
      <c r="F597" s="1"/>
      <c r="G597" s="2">
        <v>1</v>
      </c>
      <c r="H597" s="2">
        <v>5</v>
      </c>
      <c r="I597" s="2"/>
      <c r="J597" s="1"/>
      <c r="K597" s="1"/>
      <c r="L597" s="60" t="s">
        <v>1192</v>
      </c>
    </row>
    <row r="598" spans="1:12" x14ac:dyDescent="0.25">
      <c r="A598" s="13">
        <f t="shared" si="10"/>
        <v>132</v>
      </c>
      <c r="B598" s="8" t="s">
        <v>948</v>
      </c>
      <c r="C598" s="1" t="s">
        <v>1727</v>
      </c>
      <c r="D598" s="302"/>
      <c r="E598" s="1"/>
      <c r="F598" s="1"/>
      <c r="G598" s="2">
        <v>1</v>
      </c>
      <c r="H598" s="2">
        <v>2</v>
      </c>
      <c r="I598" s="2"/>
      <c r="J598" s="1"/>
      <c r="K598" s="1"/>
      <c r="L598" s="60" t="s">
        <v>1192</v>
      </c>
    </row>
    <row r="599" spans="1:12" x14ac:dyDescent="0.25">
      <c r="A599" s="13">
        <f t="shared" si="10"/>
        <v>133</v>
      </c>
      <c r="B599" s="8" t="s">
        <v>955</v>
      </c>
      <c r="C599" s="1" t="s">
        <v>1728</v>
      </c>
      <c r="D599" s="302"/>
      <c r="E599" s="1"/>
      <c r="F599" s="1"/>
      <c r="G599" s="2">
        <v>8</v>
      </c>
      <c r="H599" s="2">
        <v>10</v>
      </c>
      <c r="I599" s="2"/>
      <c r="J599" s="1"/>
      <c r="K599" s="1"/>
      <c r="L599" s="60" t="s">
        <v>57</v>
      </c>
    </row>
    <row r="600" spans="1:12" x14ac:dyDescent="0.25">
      <c r="A600" s="13">
        <f t="shared" si="10"/>
        <v>134</v>
      </c>
      <c r="B600" s="8" t="s">
        <v>955</v>
      </c>
      <c r="C600" s="1" t="s">
        <v>1729</v>
      </c>
      <c r="D600" s="302"/>
      <c r="E600" s="1"/>
      <c r="F600" s="1"/>
      <c r="G600" s="2"/>
      <c r="H600" s="2"/>
      <c r="I600" s="2"/>
      <c r="J600" s="1"/>
      <c r="K600" s="1"/>
      <c r="L600" s="60" t="s">
        <v>57</v>
      </c>
    </row>
    <row r="601" spans="1:12" x14ac:dyDescent="0.25">
      <c r="A601" s="13">
        <f t="shared" si="10"/>
        <v>135</v>
      </c>
      <c r="B601" s="8" t="s">
        <v>955</v>
      </c>
      <c r="C601" s="1" t="s">
        <v>1730</v>
      </c>
      <c r="D601" s="302"/>
      <c r="E601" s="1"/>
      <c r="F601" s="1"/>
      <c r="G601" s="2">
        <v>2</v>
      </c>
      <c r="H601" s="2">
        <v>17</v>
      </c>
      <c r="I601" s="2">
        <v>6</v>
      </c>
      <c r="J601" s="1"/>
      <c r="K601" s="1"/>
      <c r="L601" s="60" t="s">
        <v>57</v>
      </c>
    </row>
    <row r="602" spans="1:12" x14ac:dyDescent="0.25">
      <c r="A602" s="13">
        <v>137</v>
      </c>
      <c r="B602" s="8" t="s">
        <v>980</v>
      </c>
      <c r="C602" s="1" t="s">
        <v>1635</v>
      </c>
      <c r="D602" s="302"/>
      <c r="E602" s="1"/>
      <c r="F602" s="1"/>
      <c r="G602" s="2">
        <v>2</v>
      </c>
      <c r="H602" s="2"/>
      <c r="I602" s="2"/>
      <c r="J602" s="1"/>
      <c r="K602" s="1"/>
      <c r="L602" s="60" t="s">
        <v>64</v>
      </c>
    </row>
    <row r="603" spans="1:12" x14ac:dyDescent="0.25">
      <c r="A603" s="13">
        <f t="shared" si="10"/>
        <v>138</v>
      </c>
      <c r="B603" s="8" t="s">
        <v>988</v>
      </c>
      <c r="C603" s="1" t="s">
        <v>1317</v>
      </c>
      <c r="D603" s="302"/>
      <c r="E603" s="1"/>
      <c r="F603" s="1"/>
      <c r="G603" s="2">
        <v>26</v>
      </c>
      <c r="H603" s="2">
        <v>5</v>
      </c>
      <c r="I603" s="2"/>
      <c r="J603" s="1"/>
      <c r="K603" s="1"/>
      <c r="L603" s="60" t="s">
        <v>1243</v>
      </c>
    </row>
    <row r="604" spans="1:12" x14ac:dyDescent="0.25">
      <c r="A604" s="13">
        <f t="shared" si="10"/>
        <v>139</v>
      </c>
      <c r="B604" s="8" t="s">
        <v>988</v>
      </c>
      <c r="C604" s="1" t="s">
        <v>1731</v>
      </c>
      <c r="D604" s="302"/>
      <c r="E604" s="1"/>
      <c r="F604" s="1"/>
      <c r="G604" s="2">
        <v>33</v>
      </c>
      <c r="H604" s="2">
        <v>1</v>
      </c>
      <c r="I604" s="2">
        <v>6</v>
      </c>
      <c r="J604" s="1"/>
      <c r="K604" s="1"/>
      <c r="L604" s="60" t="s">
        <v>1243</v>
      </c>
    </row>
    <row r="605" spans="1:12" x14ac:dyDescent="0.25">
      <c r="A605" s="13">
        <f t="shared" si="10"/>
        <v>140</v>
      </c>
      <c r="B605" s="8" t="s">
        <v>988</v>
      </c>
      <c r="C605" s="1" t="s">
        <v>1732</v>
      </c>
      <c r="D605" s="302"/>
      <c r="E605" s="1"/>
      <c r="F605" s="1"/>
      <c r="G605" s="2">
        <v>15</v>
      </c>
      <c r="H605" s="2">
        <v>15</v>
      </c>
      <c r="I605" s="2"/>
      <c r="J605" s="1"/>
      <c r="K605" s="1"/>
      <c r="L605" s="60" t="s">
        <v>1148</v>
      </c>
    </row>
    <row r="606" spans="1:12" x14ac:dyDescent="0.25">
      <c r="A606" s="13">
        <f t="shared" si="10"/>
        <v>141</v>
      </c>
      <c r="B606" s="8" t="s">
        <v>988</v>
      </c>
      <c r="C606" s="1" t="s">
        <v>1733</v>
      </c>
      <c r="D606" s="302"/>
      <c r="E606" s="1"/>
      <c r="F606" s="1"/>
      <c r="G606" s="2">
        <v>17</v>
      </c>
      <c r="H606" s="2">
        <v>6</v>
      </c>
      <c r="I606" s="2">
        <v>6</v>
      </c>
      <c r="J606" s="1"/>
      <c r="K606" s="1"/>
      <c r="L606" s="60" t="s">
        <v>52</v>
      </c>
    </row>
    <row r="607" spans="1:12" x14ac:dyDescent="0.25">
      <c r="A607" s="13">
        <f t="shared" si="10"/>
        <v>142</v>
      </c>
      <c r="B607" s="8" t="s">
        <v>1009</v>
      </c>
      <c r="C607" s="1" t="s">
        <v>526</v>
      </c>
      <c r="D607" s="302"/>
      <c r="E607" s="1"/>
      <c r="F607" s="1"/>
      <c r="G607" s="2">
        <v>5</v>
      </c>
      <c r="H607" s="2">
        <v>15</v>
      </c>
      <c r="I607" s="2">
        <v>6</v>
      </c>
      <c r="J607" s="1"/>
      <c r="K607" s="1"/>
      <c r="L607" s="60" t="s">
        <v>1194</v>
      </c>
    </row>
    <row r="608" spans="1:12" x14ac:dyDescent="0.25">
      <c r="A608" s="13">
        <f t="shared" si="10"/>
        <v>143</v>
      </c>
      <c r="B608" s="8"/>
      <c r="C608" s="1" t="s">
        <v>1734</v>
      </c>
      <c r="D608" s="302"/>
      <c r="E608" s="1"/>
      <c r="F608" s="1"/>
      <c r="G608" s="2">
        <v>1</v>
      </c>
      <c r="H608" s="2">
        <v>13</v>
      </c>
      <c r="I608" s="2"/>
      <c r="J608" s="1"/>
      <c r="K608" s="1"/>
      <c r="L608" s="60" t="s">
        <v>1189</v>
      </c>
    </row>
    <row r="609" spans="1:12" x14ac:dyDescent="0.25">
      <c r="A609" s="13">
        <f t="shared" si="10"/>
        <v>144</v>
      </c>
      <c r="B609" s="8" t="s">
        <v>1064</v>
      </c>
      <c r="C609" s="1" t="s">
        <v>1735</v>
      </c>
      <c r="D609" s="302"/>
      <c r="E609" s="1"/>
      <c r="F609" s="1"/>
      <c r="G609" s="2">
        <v>2</v>
      </c>
      <c r="H609" s="2">
        <v>2</v>
      </c>
      <c r="I609" s="2"/>
      <c r="J609" s="1"/>
      <c r="K609" s="1"/>
      <c r="L609" s="60" t="s">
        <v>1736</v>
      </c>
    </row>
    <row r="610" spans="1:12" x14ac:dyDescent="0.25">
      <c r="A610" s="13">
        <f t="shared" si="10"/>
        <v>145</v>
      </c>
      <c r="B610" s="8" t="s">
        <v>1064</v>
      </c>
      <c r="C610" s="1" t="s">
        <v>1735</v>
      </c>
      <c r="D610" s="302"/>
      <c r="E610" s="1"/>
      <c r="F610" s="1"/>
      <c r="G610" s="2">
        <v>1</v>
      </c>
      <c r="H610" s="2">
        <v>2</v>
      </c>
      <c r="I610" s="2"/>
      <c r="J610" s="1"/>
      <c r="K610" s="1"/>
      <c r="L610" s="60" t="s">
        <v>1186</v>
      </c>
    </row>
    <row r="611" spans="1:12" x14ac:dyDescent="0.25">
      <c r="A611" s="13">
        <f t="shared" si="10"/>
        <v>146</v>
      </c>
      <c r="B611" s="8" t="s">
        <v>1064</v>
      </c>
      <c r="C611" s="1" t="s">
        <v>1735</v>
      </c>
      <c r="D611" s="302"/>
      <c r="E611" s="1"/>
      <c r="F611" s="1"/>
      <c r="G611" s="2"/>
      <c r="H611" s="2">
        <v>16</v>
      </c>
      <c r="I611" s="2"/>
      <c r="J611" s="1"/>
      <c r="K611" s="1"/>
      <c r="L611" s="60" t="s">
        <v>1202</v>
      </c>
    </row>
    <row r="612" spans="1:12" x14ac:dyDescent="0.25">
      <c r="A612" s="13">
        <f t="shared" si="10"/>
        <v>147</v>
      </c>
      <c r="B612" s="8" t="s">
        <v>1064</v>
      </c>
      <c r="C612" s="1" t="s">
        <v>1735</v>
      </c>
      <c r="D612" s="302"/>
      <c r="E612" s="1"/>
      <c r="F612" s="1"/>
      <c r="G612" s="2"/>
      <c r="H612" s="2">
        <v>10</v>
      </c>
      <c r="I612" s="2"/>
      <c r="J612" s="1"/>
      <c r="K612" s="1"/>
      <c r="L612" s="60" t="s">
        <v>52</v>
      </c>
    </row>
    <row r="613" spans="1:12" x14ac:dyDescent="0.25">
      <c r="A613" s="13">
        <f t="shared" si="10"/>
        <v>148</v>
      </c>
      <c r="B613" s="8" t="s">
        <v>1064</v>
      </c>
      <c r="C613" s="1" t="s">
        <v>1735</v>
      </c>
      <c r="D613" s="302"/>
      <c r="E613" s="1"/>
      <c r="F613" s="1"/>
      <c r="G613" s="2"/>
      <c r="H613" s="2">
        <v>11</v>
      </c>
      <c r="I613" s="2"/>
      <c r="J613" s="1"/>
      <c r="K613" s="1"/>
      <c r="L613" s="60" t="s">
        <v>1195</v>
      </c>
    </row>
    <row r="614" spans="1:12" ht="15.75" thickBot="1" x14ac:dyDescent="0.3">
      <c r="A614" s="13">
        <f t="shared" si="10"/>
        <v>149</v>
      </c>
      <c r="B614" s="8"/>
      <c r="C614" s="1" t="s">
        <v>1070</v>
      </c>
      <c r="D614" s="302"/>
      <c r="E614" s="1"/>
      <c r="F614" s="1"/>
      <c r="G614" s="2"/>
      <c r="H614" s="2">
        <v>12</v>
      </c>
      <c r="I614" s="2"/>
      <c r="J614" s="1"/>
      <c r="K614" s="1"/>
      <c r="L614" s="60" t="s">
        <v>1192</v>
      </c>
    </row>
    <row r="615" spans="1:12" ht="15.75" hidden="1" thickBot="1" x14ac:dyDescent="0.3">
      <c r="A615" s="13"/>
      <c r="B615" s="8"/>
      <c r="C615" s="1"/>
      <c r="D615" s="1"/>
      <c r="E615" s="1"/>
      <c r="F615" s="1"/>
      <c r="G615" s="2">
        <f t="shared" ref="G615:H615" si="11">SUM(G464:G614)</f>
        <v>2841</v>
      </c>
      <c r="H615" s="2">
        <f t="shared" si="11"/>
        <v>1203</v>
      </c>
      <c r="I615" s="2">
        <f>SUM(I464:I614)</f>
        <v>180</v>
      </c>
    </row>
    <row r="616" spans="1:12" ht="15.75" hidden="1" thickBot="1" x14ac:dyDescent="0.3">
      <c r="A616" s="13"/>
      <c r="B616" s="8"/>
      <c r="C616" s="1"/>
      <c r="D616" s="1"/>
      <c r="E616" s="1"/>
      <c r="F616" s="1"/>
      <c r="G616" s="2"/>
      <c r="H616" s="2">
        <f>I616+H615</f>
        <v>1218</v>
      </c>
      <c r="I616" s="2">
        <f>I615/12</f>
        <v>15</v>
      </c>
    </row>
    <row r="617" spans="1:12" ht="15.75" hidden="1" thickBot="1" x14ac:dyDescent="0.3">
      <c r="A617" s="13"/>
      <c r="B617" s="8"/>
      <c r="C617" s="1"/>
      <c r="D617" s="30"/>
      <c r="E617" s="30"/>
      <c r="F617" s="30"/>
      <c r="G617" s="21"/>
      <c r="H617" s="21">
        <f>H616/20</f>
        <v>60.9</v>
      </c>
      <c r="I617" s="21"/>
    </row>
    <row r="618" spans="1:12" ht="15.75" thickBot="1" x14ac:dyDescent="0.3">
      <c r="A618" s="13"/>
      <c r="B618" s="8"/>
      <c r="C618" s="19"/>
      <c r="G618" s="22">
        <f>G615+60</f>
        <v>2901</v>
      </c>
      <c r="H618" s="26">
        <v>18</v>
      </c>
      <c r="I618" s="23"/>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EFD7B-709D-4F28-87B8-F8B53FAB1B47}">
  <dimension ref="A1:Q297"/>
  <sheetViews>
    <sheetView zoomScale="80" zoomScaleNormal="80" workbookViewId="0">
      <selection activeCell="A258" sqref="A258:F258"/>
    </sheetView>
  </sheetViews>
  <sheetFormatPr defaultRowHeight="15" x14ac:dyDescent="0.25"/>
  <cols>
    <col min="1" max="1" width="5.28515625" customWidth="1"/>
    <col min="2" max="2" width="21.28515625" customWidth="1"/>
    <col min="3" max="3" width="53.140625" customWidth="1"/>
    <col min="4" max="4" width="8" customWidth="1"/>
    <col min="5" max="5" width="8.28515625" customWidth="1"/>
    <col min="6" max="6" width="6.7109375" customWidth="1"/>
    <col min="7" max="7" width="8.28515625" customWidth="1"/>
    <col min="8" max="8" width="6" customWidth="1"/>
    <col min="9" max="9" width="40.140625" bestFit="1" customWidth="1"/>
  </cols>
  <sheetData>
    <row r="1" spans="1:13" ht="18.75" x14ac:dyDescent="0.3">
      <c r="A1" s="188" t="s">
        <v>1737</v>
      </c>
    </row>
    <row r="3" spans="1:13" ht="33.75" customHeight="1" x14ac:dyDescent="0.25">
      <c r="A3" s="314" t="s">
        <v>1738</v>
      </c>
      <c r="B3" s="315"/>
      <c r="C3" s="315"/>
      <c r="D3" s="315"/>
      <c r="E3" s="315"/>
      <c r="F3" s="315"/>
      <c r="G3" s="286"/>
      <c r="H3" s="286"/>
      <c r="I3" s="286"/>
      <c r="J3" s="286"/>
      <c r="K3" s="286"/>
      <c r="L3" s="286"/>
      <c r="M3" s="286"/>
    </row>
    <row r="4" spans="1:13" x14ac:dyDescent="0.25">
      <c r="A4" s="41"/>
    </row>
    <row r="5" spans="1:13" x14ac:dyDescent="0.25">
      <c r="A5" s="61">
        <v>91</v>
      </c>
      <c r="B5" s="290" t="s">
        <v>1000</v>
      </c>
      <c r="C5" s="290" t="s">
        <v>1001</v>
      </c>
    </row>
    <row r="6" spans="1:13" x14ac:dyDescent="0.25">
      <c r="A6" s="61">
        <v>96</v>
      </c>
      <c r="B6" s="290" t="s">
        <v>108</v>
      </c>
      <c r="C6" s="290" t="s">
        <v>118</v>
      </c>
    </row>
    <row r="7" spans="1:13" x14ac:dyDescent="0.25">
      <c r="A7" s="61">
        <v>98</v>
      </c>
      <c r="B7" s="290" t="s">
        <v>800</v>
      </c>
      <c r="C7" s="290" t="s">
        <v>835</v>
      </c>
    </row>
    <row r="8" spans="1:13" x14ac:dyDescent="0.25">
      <c r="A8" s="61">
        <v>105</v>
      </c>
      <c r="B8" s="290" t="s">
        <v>727</v>
      </c>
      <c r="C8" s="291" t="s">
        <v>1739</v>
      </c>
    </row>
    <row r="9" spans="1:13" x14ac:dyDescent="0.25">
      <c r="A9" s="61">
        <v>110</v>
      </c>
      <c r="B9" s="290" t="s">
        <v>1740</v>
      </c>
      <c r="C9" s="290" t="s">
        <v>347</v>
      </c>
    </row>
    <row r="10" spans="1:13" x14ac:dyDescent="0.25">
      <c r="A10" s="61">
        <v>115</v>
      </c>
      <c r="B10" s="290" t="s">
        <v>727</v>
      </c>
      <c r="C10" s="290" t="s">
        <v>728</v>
      </c>
    </row>
    <row r="11" spans="1:13" x14ac:dyDescent="0.25">
      <c r="A11" s="61">
        <v>119</v>
      </c>
      <c r="B11" s="290" t="s">
        <v>559</v>
      </c>
      <c r="C11" s="290" t="s">
        <v>573</v>
      </c>
    </row>
    <row r="12" spans="1:13" x14ac:dyDescent="0.25">
      <c r="A12" s="61">
        <v>123</v>
      </c>
      <c r="B12" s="290" t="s">
        <v>108</v>
      </c>
      <c r="C12" s="290" t="s">
        <v>1741</v>
      </c>
    </row>
    <row r="13" spans="1:13" x14ac:dyDescent="0.25">
      <c r="A13" s="61">
        <v>125</v>
      </c>
      <c r="B13" s="290" t="s">
        <v>983</v>
      </c>
      <c r="C13" s="290" t="s">
        <v>984</v>
      </c>
    </row>
    <row r="14" spans="1:13" x14ac:dyDescent="0.25">
      <c r="A14" s="61">
        <v>127</v>
      </c>
      <c r="B14" s="290" t="s">
        <v>1742</v>
      </c>
      <c r="C14" s="290" t="s">
        <v>760</v>
      </c>
    </row>
    <row r="15" spans="1:13" x14ac:dyDescent="0.25">
      <c r="A15" s="61">
        <v>128</v>
      </c>
      <c r="B15" s="290" t="s">
        <v>1743</v>
      </c>
      <c r="C15" s="290" t="s">
        <v>1744</v>
      </c>
    </row>
    <row r="16" spans="1:13" x14ac:dyDescent="0.25">
      <c r="A16" s="61">
        <v>129</v>
      </c>
      <c r="B16" s="290" t="s">
        <v>108</v>
      </c>
      <c r="C16" s="290" t="s">
        <v>119</v>
      </c>
    </row>
    <row r="17" spans="1:3" x14ac:dyDescent="0.25">
      <c r="A17" s="61">
        <v>134</v>
      </c>
      <c r="B17" s="290" t="s">
        <v>108</v>
      </c>
      <c r="C17" s="290" t="s">
        <v>1745</v>
      </c>
    </row>
    <row r="18" spans="1:3" x14ac:dyDescent="0.25">
      <c r="A18" s="61">
        <v>135</v>
      </c>
      <c r="B18" s="290" t="s">
        <v>337</v>
      </c>
      <c r="C18" s="290" t="s">
        <v>339</v>
      </c>
    </row>
    <row r="19" spans="1:3" x14ac:dyDescent="0.25">
      <c r="A19" s="61">
        <v>136</v>
      </c>
      <c r="B19" s="290" t="s">
        <v>933</v>
      </c>
      <c r="C19" s="290" t="s">
        <v>934</v>
      </c>
    </row>
    <row r="20" spans="1:3" x14ac:dyDescent="0.25">
      <c r="A20" s="61">
        <v>137</v>
      </c>
      <c r="B20" s="290" t="s">
        <v>1743</v>
      </c>
      <c r="C20" s="290" t="s">
        <v>1746</v>
      </c>
    </row>
    <row r="21" spans="1:3" x14ac:dyDescent="0.25">
      <c r="A21" s="61">
        <v>138</v>
      </c>
      <c r="B21" s="290" t="s">
        <v>407</v>
      </c>
      <c r="C21" s="290" t="s">
        <v>1747</v>
      </c>
    </row>
    <row r="22" spans="1:3" x14ac:dyDescent="0.25">
      <c r="A22" s="61">
        <v>141</v>
      </c>
      <c r="B22" s="290" t="s">
        <v>108</v>
      </c>
      <c r="C22" s="290" t="s">
        <v>1748</v>
      </c>
    </row>
    <row r="23" spans="1:3" x14ac:dyDescent="0.25">
      <c r="A23" s="61">
        <v>142</v>
      </c>
      <c r="B23" s="290" t="s">
        <v>1743</v>
      </c>
      <c r="C23" s="290" t="s">
        <v>1749</v>
      </c>
    </row>
    <row r="24" spans="1:3" x14ac:dyDescent="0.25">
      <c r="A24" s="61">
        <v>144</v>
      </c>
      <c r="B24" s="290" t="s">
        <v>377</v>
      </c>
      <c r="C24" s="290" t="s">
        <v>1750</v>
      </c>
    </row>
    <row r="25" spans="1:3" x14ac:dyDescent="0.25">
      <c r="A25" s="61">
        <v>145</v>
      </c>
      <c r="B25" s="290" t="s">
        <v>351</v>
      </c>
      <c r="C25" s="290" t="s">
        <v>1751</v>
      </c>
    </row>
    <row r="26" spans="1:3" x14ac:dyDescent="0.25">
      <c r="A26" s="61">
        <v>146</v>
      </c>
      <c r="B26" s="290" t="s">
        <v>1752</v>
      </c>
      <c r="C26" s="290" t="s">
        <v>1753</v>
      </c>
    </row>
    <row r="27" spans="1:3" x14ac:dyDescent="0.25">
      <c r="A27" s="61">
        <v>147</v>
      </c>
      <c r="B27" s="290" t="s">
        <v>727</v>
      </c>
      <c r="C27" s="290" t="s">
        <v>728</v>
      </c>
    </row>
    <row r="28" spans="1:3" x14ac:dyDescent="0.25">
      <c r="A28" s="61">
        <v>148</v>
      </c>
      <c r="B28" s="290" t="s">
        <v>559</v>
      </c>
      <c r="C28" s="290" t="s">
        <v>584</v>
      </c>
    </row>
    <row r="29" spans="1:3" x14ac:dyDescent="0.25">
      <c r="A29" s="61">
        <v>152</v>
      </c>
      <c r="B29" s="290" t="s">
        <v>108</v>
      </c>
      <c r="C29" s="290" t="s">
        <v>113</v>
      </c>
    </row>
    <row r="30" spans="1:3" x14ac:dyDescent="0.25">
      <c r="A30" s="61">
        <v>153</v>
      </c>
      <c r="B30" s="290" t="s">
        <v>594</v>
      </c>
      <c r="C30" s="290" t="s">
        <v>595</v>
      </c>
    </row>
    <row r="31" spans="1:3" x14ac:dyDescent="0.25">
      <c r="A31" s="61" t="s">
        <v>1754</v>
      </c>
      <c r="B31" s="290" t="s">
        <v>800</v>
      </c>
      <c r="C31" s="290" t="s">
        <v>1755</v>
      </c>
    </row>
    <row r="32" spans="1:3" x14ac:dyDescent="0.25">
      <c r="A32" s="61">
        <v>174</v>
      </c>
      <c r="B32" s="290" t="s">
        <v>92</v>
      </c>
      <c r="C32" s="290" t="s">
        <v>1756</v>
      </c>
    </row>
    <row r="34" spans="1:17" ht="15" customHeight="1" x14ac:dyDescent="0.25">
      <c r="A34" s="312" t="s">
        <v>1757</v>
      </c>
      <c r="B34" s="313"/>
      <c r="C34" s="313"/>
      <c r="D34" s="313"/>
      <c r="E34" s="313"/>
      <c r="F34" s="313"/>
      <c r="G34" s="313"/>
      <c r="H34" s="286"/>
      <c r="I34" s="286"/>
      <c r="J34" s="286"/>
      <c r="K34" s="286"/>
      <c r="L34" s="286"/>
      <c r="M34" s="286"/>
      <c r="N34" s="286"/>
      <c r="O34" s="286"/>
      <c r="P34" s="286"/>
      <c r="Q34" s="286"/>
    </row>
    <row r="35" spans="1:17" ht="32.25" customHeight="1" x14ac:dyDescent="0.25">
      <c r="A35" s="314" t="s">
        <v>1758</v>
      </c>
      <c r="B35" s="315"/>
      <c r="C35" s="315"/>
      <c r="D35" s="315"/>
      <c r="E35" s="315"/>
      <c r="F35" s="315"/>
      <c r="G35" s="286"/>
      <c r="H35" s="286"/>
      <c r="I35" s="286"/>
      <c r="J35" s="286"/>
      <c r="K35" s="286"/>
      <c r="L35" s="286"/>
      <c r="M35" s="286"/>
      <c r="N35" s="286"/>
      <c r="O35" s="286"/>
      <c r="P35" s="286"/>
      <c r="Q35" s="286"/>
    </row>
    <row r="37" spans="1:17" x14ac:dyDescent="0.25">
      <c r="A37" s="65" t="s">
        <v>1079</v>
      </c>
      <c r="B37" s="65" t="s">
        <v>1759</v>
      </c>
      <c r="C37" s="65" t="s">
        <v>1760</v>
      </c>
      <c r="D37" s="65" t="s">
        <v>1761</v>
      </c>
    </row>
    <row r="38" spans="1:17" x14ac:dyDescent="0.25">
      <c r="A38" s="65" t="s">
        <v>550</v>
      </c>
      <c r="B38" s="65" t="s">
        <v>551</v>
      </c>
      <c r="C38" s="65" t="s">
        <v>552</v>
      </c>
      <c r="D38" s="65" t="s">
        <v>58</v>
      </c>
    </row>
    <row r="39" spans="1:17" x14ac:dyDescent="0.25">
      <c r="A39" s="65" t="s">
        <v>1015</v>
      </c>
      <c r="B39" s="65" t="s">
        <v>1016</v>
      </c>
      <c r="C39" s="65" t="s">
        <v>1017</v>
      </c>
      <c r="D39" s="65" t="s">
        <v>58</v>
      </c>
    </row>
    <row r="40" spans="1:17" x14ac:dyDescent="0.25">
      <c r="A40" s="65" t="s">
        <v>1088</v>
      </c>
      <c r="B40" s="65" t="s">
        <v>1080</v>
      </c>
      <c r="C40" s="65" t="s">
        <v>1762</v>
      </c>
      <c r="D40" s="65" t="s">
        <v>1761</v>
      </c>
    </row>
    <row r="41" spans="1:17" x14ac:dyDescent="0.25">
      <c r="A41" s="65" t="s">
        <v>1083</v>
      </c>
      <c r="B41" s="65" t="s">
        <v>351</v>
      </c>
      <c r="C41" s="65" t="s">
        <v>1763</v>
      </c>
      <c r="D41" s="65" t="s">
        <v>1761</v>
      </c>
    </row>
    <row r="42" spans="1:17" x14ac:dyDescent="0.25">
      <c r="A42" s="65" t="s">
        <v>1086</v>
      </c>
      <c r="B42" s="65" t="s">
        <v>1764</v>
      </c>
      <c r="C42" s="65" t="s">
        <v>1765</v>
      </c>
      <c r="D42" s="65" t="s">
        <v>1761</v>
      </c>
    </row>
    <row r="43" spans="1:17" x14ac:dyDescent="0.25">
      <c r="A43" s="65" t="s">
        <v>404</v>
      </c>
      <c r="B43" s="65" t="s">
        <v>405</v>
      </c>
      <c r="C43" s="65" t="s">
        <v>406</v>
      </c>
      <c r="D43" s="65" t="s">
        <v>58</v>
      </c>
    </row>
    <row r="44" spans="1:17" x14ac:dyDescent="0.25">
      <c r="A44" s="65" t="s">
        <v>519</v>
      </c>
      <c r="B44" s="65" t="s">
        <v>520</v>
      </c>
      <c r="C44" s="65" t="s">
        <v>521</v>
      </c>
      <c r="D44" s="65" t="s">
        <v>58</v>
      </c>
    </row>
    <row r="45" spans="1:17" x14ac:dyDescent="0.25">
      <c r="A45" s="65" t="s">
        <v>1018</v>
      </c>
      <c r="B45" s="65" t="s">
        <v>1016</v>
      </c>
      <c r="C45" s="66" t="s">
        <v>1019</v>
      </c>
      <c r="D45" s="65" t="s">
        <v>58</v>
      </c>
    </row>
    <row r="46" spans="1:17" x14ac:dyDescent="0.25">
      <c r="A46" s="65" t="s">
        <v>1087</v>
      </c>
      <c r="B46" s="65" t="s">
        <v>1766</v>
      </c>
      <c r="C46" s="65" t="s">
        <v>1767</v>
      </c>
      <c r="D46" s="65" t="s">
        <v>1761</v>
      </c>
    </row>
    <row r="48" spans="1:17" x14ac:dyDescent="0.25">
      <c r="A48" s="314" t="s">
        <v>1768</v>
      </c>
      <c r="B48" s="315"/>
      <c r="C48" s="315"/>
      <c r="D48" s="315"/>
      <c r="E48" s="315"/>
      <c r="F48" s="315"/>
      <c r="G48" s="287"/>
      <c r="H48" s="287"/>
      <c r="I48" s="287"/>
    </row>
    <row r="49" spans="1:17" x14ac:dyDescent="0.25">
      <c r="J49" s="134"/>
    </row>
    <row r="50" spans="1:17" x14ac:dyDescent="0.25">
      <c r="A50" s="45">
        <v>1</v>
      </c>
      <c r="B50" s="295" t="s">
        <v>106</v>
      </c>
      <c r="C50" s="295" t="s">
        <v>107</v>
      </c>
    </row>
    <row r="51" spans="1:17" x14ac:dyDescent="0.25">
      <c r="A51" s="45">
        <f>A50+1</f>
        <v>2</v>
      </c>
      <c r="B51" s="295" t="s">
        <v>1769</v>
      </c>
      <c r="C51" s="295" t="s">
        <v>1770</v>
      </c>
    </row>
    <row r="52" spans="1:17" x14ac:dyDescent="0.25">
      <c r="A52" s="45">
        <f t="shared" ref="A52:A115" si="0">A51+1</f>
        <v>3</v>
      </c>
      <c r="B52" s="295" t="s">
        <v>351</v>
      </c>
      <c r="C52" s="295" t="s">
        <v>1771</v>
      </c>
    </row>
    <row r="53" spans="1:17" x14ac:dyDescent="0.25">
      <c r="A53" s="45">
        <f t="shared" si="0"/>
        <v>4</v>
      </c>
      <c r="B53" s="295" t="s">
        <v>1772</v>
      </c>
      <c r="C53" s="295" t="s">
        <v>1773</v>
      </c>
    </row>
    <row r="54" spans="1:17" ht="15" customHeight="1" x14ac:dyDescent="0.25">
      <c r="A54" s="45">
        <f t="shared" si="0"/>
        <v>5</v>
      </c>
      <c r="B54" s="295" t="s">
        <v>1774</v>
      </c>
      <c r="C54" s="295" t="s">
        <v>934</v>
      </c>
      <c r="K54" s="312"/>
      <c r="L54" s="313"/>
      <c r="M54" s="313"/>
      <c r="N54" s="313"/>
      <c r="O54" s="313"/>
      <c r="P54" s="313"/>
      <c r="Q54" s="313"/>
    </row>
    <row r="55" spans="1:17" x14ac:dyDescent="0.25">
      <c r="A55" s="45">
        <f t="shared" si="0"/>
        <v>6</v>
      </c>
      <c r="B55" s="295" t="s">
        <v>103</v>
      </c>
      <c r="C55" s="295" t="s">
        <v>1775</v>
      </c>
    </row>
    <row r="56" spans="1:17" x14ac:dyDescent="0.25">
      <c r="A56" s="45">
        <f t="shared" si="0"/>
        <v>7</v>
      </c>
      <c r="B56" s="295" t="s">
        <v>525</v>
      </c>
      <c r="C56" s="295" t="s">
        <v>1776</v>
      </c>
    </row>
    <row r="57" spans="1:17" x14ac:dyDescent="0.25">
      <c r="A57" s="45">
        <f t="shared" si="0"/>
        <v>8</v>
      </c>
      <c r="B57" s="295" t="s">
        <v>108</v>
      </c>
      <c r="C57" s="295" t="s">
        <v>1777</v>
      </c>
    </row>
    <row r="58" spans="1:17" x14ac:dyDescent="0.25">
      <c r="A58" s="45">
        <f t="shared" si="0"/>
        <v>9</v>
      </c>
      <c r="B58" s="295" t="s">
        <v>594</v>
      </c>
      <c r="C58" s="295" t="s">
        <v>1778</v>
      </c>
    </row>
    <row r="59" spans="1:17" x14ac:dyDescent="0.25">
      <c r="A59" s="45">
        <f t="shared" si="0"/>
        <v>10</v>
      </c>
      <c r="B59" s="295" t="s">
        <v>1779</v>
      </c>
      <c r="C59" s="295" t="s">
        <v>1780</v>
      </c>
    </row>
    <row r="60" spans="1:17" x14ac:dyDescent="0.25">
      <c r="A60" s="45">
        <f t="shared" si="0"/>
        <v>11</v>
      </c>
      <c r="B60" s="295" t="s">
        <v>897</v>
      </c>
      <c r="C60" s="295" t="s">
        <v>1781</v>
      </c>
    </row>
    <row r="61" spans="1:17" x14ac:dyDescent="0.25">
      <c r="A61" s="45">
        <f t="shared" si="0"/>
        <v>12</v>
      </c>
      <c r="B61" s="295" t="s">
        <v>1016</v>
      </c>
      <c r="C61" s="295" t="s">
        <v>1782</v>
      </c>
    </row>
    <row r="62" spans="1:17" x14ac:dyDescent="0.25">
      <c r="A62" s="45">
        <f t="shared" si="0"/>
        <v>13</v>
      </c>
      <c r="B62" s="295" t="s">
        <v>1783</v>
      </c>
      <c r="C62" s="295" t="s">
        <v>1784</v>
      </c>
    </row>
    <row r="63" spans="1:17" x14ac:dyDescent="0.25">
      <c r="A63" s="45">
        <f t="shared" si="0"/>
        <v>14</v>
      </c>
      <c r="B63" s="295" t="s">
        <v>108</v>
      </c>
      <c r="C63" s="295" t="s">
        <v>1785</v>
      </c>
    </row>
    <row r="64" spans="1:17" x14ac:dyDescent="0.25">
      <c r="A64" s="45">
        <f t="shared" si="0"/>
        <v>15</v>
      </c>
      <c r="B64" s="295" t="s">
        <v>633</v>
      </c>
      <c r="C64" s="295" t="s">
        <v>634</v>
      </c>
    </row>
    <row r="65" spans="1:3" x14ac:dyDescent="0.25">
      <c r="A65" s="45">
        <f t="shared" si="0"/>
        <v>16</v>
      </c>
      <c r="B65" s="295" t="s">
        <v>108</v>
      </c>
      <c r="C65" s="295" t="s">
        <v>1786</v>
      </c>
    </row>
    <row r="66" spans="1:3" x14ac:dyDescent="0.25">
      <c r="A66" s="45">
        <f t="shared" si="0"/>
        <v>17</v>
      </c>
      <c r="B66" s="295" t="s">
        <v>627</v>
      </c>
      <c r="C66" s="295" t="s">
        <v>628</v>
      </c>
    </row>
    <row r="67" spans="1:3" x14ac:dyDescent="0.25">
      <c r="A67" s="45">
        <f t="shared" si="0"/>
        <v>18</v>
      </c>
      <c r="B67" s="295" t="s">
        <v>407</v>
      </c>
      <c r="C67" s="295" t="s">
        <v>1747</v>
      </c>
    </row>
    <row r="68" spans="1:3" x14ac:dyDescent="0.25">
      <c r="A68" s="45">
        <f t="shared" si="0"/>
        <v>19</v>
      </c>
      <c r="B68" s="295" t="s">
        <v>800</v>
      </c>
      <c r="C68" s="296" t="s">
        <v>1787</v>
      </c>
    </row>
    <row r="69" spans="1:3" x14ac:dyDescent="0.25">
      <c r="A69" s="45">
        <f t="shared" si="0"/>
        <v>20</v>
      </c>
      <c r="B69" s="295" t="s">
        <v>407</v>
      </c>
      <c r="C69" s="295" t="s">
        <v>411</v>
      </c>
    </row>
    <row r="70" spans="1:3" x14ac:dyDescent="0.25">
      <c r="A70" s="45">
        <v>22</v>
      </c>
      <c r="B70" s="295" t="s">
        <v>608</v>
      </c>
      <c r="C70" s="295" t="s">
        <v>609</v>
      </c>
    </row>
    <row r="71" spans="1:3" x14ac:dyDescent="0.25">
      <c r="A71" s="45">
        <f t="shared" si="0"/>
        <v>23</v>
      </c>
      <c r="B71" s="295" t="s">
        <v>1772</v>
      </c>
      <c r="C71" s="295" t="s">
        <v>309</v>
      </c>
    </row>
    <row r="72" spans="1:3" x14ac:dyDescent="0.25">
      <c r="A72" s="45">
        <f t="shared" si="0"/>
        <v>24</v>
      </c>
      <c r="B72" s="295" t="s">
        <v>108</v>
      </c>
      <c r="C72" s="295" t="s">
        <v>1788</v>
      </c>
    </row>
    <row r="73" spans="1:3" x14ac:dyDescent="0.25">
      <c r="A73" s="45">
        <f t="shared" si="0"/>
        <v>25</v>
      </c>
      <c r="B73" s="295" t="s">
        <v>351</v>
      </c>
      <c r="C73" s="295" t="s">
        <v>1751</v>
      </c>
    </row>
    <row r="74" spans="1:3" x14ac:dyDescent="0.25">
      <c r="A74" s="45">
        <f t="shared" si="0"/>
        <v>26</v>
      </c>
      <c r="B74" s="295" t="s">
        <v>897</v>
      </c>
      <c r="C74" s="295" t="s">
        <v>1789</v>
      </c>
    </row>
    <row r="75" spans="1:3" x14ac:dyDescent="0.25">
      <c r="A75" s="45">
        <f t="shared" si="0"/>
        <v>27</v>
      </c>
      <c r="B75" s="295" t="s">
        <v>500</v>
      </c>
      <c r="C75" s="295" t="s">
        <v>501</v>
      </c>
    </row>
    <row r="76" spans="1:3" x14ac:dyDescent="0.25">
      <c r="A76" s="45">
        <f t="shared" si="0"/>
        <v>28</v>
      </c>
      <c r="B76" s="295" t="s">
        <v>525</v>
      </c>
      <c r="C76" s="295" t="s">
        <v>1790</v>
      </c>
    </row>
    <row r="77" spans="1:3" x14ac:dyDescent="0.25">
      <c r="A77" s="45">
        <f t="shared" si="0"/>
        <v>29</v>
      </c>
      <c r="B77" s="295" t="s">
        <v>1791</v>
      </c>
      <c r="C77" s="295" t="s">
        <v>1792</v>
      </c>
    </row>
    <row r="78" spans="1:3" x14ac:dyDescent="0.25">
      <c r="A78" s="45">
        <f t="shared" si="0"/>
        <v>30</v>
      </c>
      <c r="B78" s="295" t="s">
        <v>962</v>
      </c>
      <c r="C78" s="295" t="s">
        <v>963</v>
      </c>
    </row>
    <row r="79" spans="1:3" x14ac:dyDescent="0.25">
      <c r="A79" s="45">
        <f t="shared" si="0"/>
        <v>31</v>
      </c>
      <c r="B79" s="295" t="s">
        <v>1793</v>
      </c>
      <c r="C79" s="296" t="s">
        <v>1739</v>
      </c>
    </row>
    <row r="80" spans="1:3" x14ac:dyDescent="0.25">
      <c r="A80" s="45">
        <f t="shared" si="0"/>
        <v>32</v>
      </c>
      <c r="B80" s="295" t="s">
        <v>559</v>
      </c>
      <c r="C80" s="295" t="s">
        <v>560</v>
      </c>
    </row>
    <row r="81" spans="1:3" x14ac:dyDescent="0.25">
      <c r="A81" s="45">
        <f t="shared" si="0"/>
        <v>33</v>
      </c>
      <c r="B81" s="295" t="s">
        <v>610</v>
      </c>
      <c r="C81" s="295" t="s">
        <v>611</v>
      </c>
    </row>
    <row r="82" spans="1:3" x14ac:dyDescent="0.25">
      <c r="A82" s="45">
        <f t="shared" si="0"/>
        <v>34</v>
      </c>
      <c r="B82" s="295" t="s">
        <v>1014</v>
      </c>
      <c r="C82" s="295" t="s">
        <v>1794</v>
      </c>
    </row>
    <row r="83" spans="1:3" x14ac:dyDescent="0.25">
      <c r="A83" s="45">
        <f t="shared" si="0"/>
        <v>35</v>
      </c>
      <c r="B83" s="295" t="s">
        <v>587</v>
      </c>
      <c r="C83" s="295" t="s">
        <v>590</v>
      </c>
    </row>
    <row r="84" spans="1:3" x14ac:dyDescent="0.25">
      <c r="A84" s="45">
        <f t="shared" si="0"/>
        <v>36</v>
      </c>
      <c r="B84" s="295" t="s">
        <v>786</v>
      </c>
      <c r="C84" s="295" t="s">
        <v>1795</v>
      </c>
    </row>
    <row r="85" spans="1:3" x14ac:dyDescent="0.25">
      <c r="A85" s="45">
        <f t="shared" si="0"/>
        <v>37</v>
      </c>
      <c r="B85" s="295" t="s">
        <v>962</v>
      </c>
      <c r="C85" s="295" t="s">
        <v>964</v>
      </c>
    </row>
    <row r="86" spans="1:3" x14ac:dyDescent="0.25">
      <c r="A86" s="45">
        <f t="shared" si="0"/>
        <v>38</v>
      </c>
      <c r="B86" s="295" t="s">
        <v>897</v>
      </c>
      <c r="C86" s="295" t="s">
        <v>1796</v>
      </c>
    </row>
    <row r="87" spans="1:3" x14ac:dyDescent="0.25">
      <c r="A87" s="45">
        <f t="shared" si="0"/>
        <v>39</v>
      </c>
      <c r="B87" s="295" t="s">
        <v>1772</v>
      </c>
      <c r="C87" s="295" t="s">
        <v>1797</v>
      </c>
    </row>
    <row r="88" spans="1:3" x14ac:dyDescent="0.25">
      <c r="A88" s="45">
        <f t="shared" si="0"/>
        <v>40</v>
      </c>
      <c r="B88" s="295" t="s">
        <v>727</v>
      </c>
      <c r="C88" s="295" t="s">
        <v>1798</v>
      </c>
    </row>
    <row r="89" spans="1:3" x14ac:dyDescent="0.25">
      <c r="A89" s="45">
        <f t="shared" si="0"/>
        <v>41</v>
      </c>
      <c r="B89" s="295" t="s">
        <v>975</v>
      </c>
      <c r="C89" s="295" t="s">
        <v>976</v>
      </c>
    </row>
    <row r="90" spans="1:3" x14ac:dyDescent="0.25">
      <c r="A90" s="45">
        <v>43</v>
      </c>
      <c r="B90" s="295" t="s">
        <v>436</v>
      </c>
      <c r="C90" s="295" t="s">
        <v>1799</v>
      </c>
    </row>
    <row r="91" spans="1:3" x14ac:dyDescent="0.25">
      <c r="A91" s="45">
        <f t="shared" si="0"/>
        <v>44</v>
      </c>
      <c r="B91" s="295" t="s">
        <v>1800</v>
      </c>
      <c r="C91" s="295" t="s">
        <v>1801</v>
      </c>
    </row>
    <row r="92" spans="1:3" x14ac:dyDescent="0.25">
      <c r="A92" s="45">
        <f t="shared" si="0"/>
        <v>45</v>
      </c>
      <c r="B92" s="295" t="s">
        <v>1779</v>
      </c>
      <c r="C92" s="295" t="s">
        <v>1802</v>
      </c>
    </row>
    <row r="93" spans="1:3" x14ac:dyDescent="0.25">
      <c r="A93" s="45">
        <f t="shared" si="0"/>
        <v>46</v>
      </c>
      <c r="B93" s="295" t="s">
        <v>727</v>
      </c>
      <c r="C93" s="295" t="s">
        <v>728</v>
      </c>
    </row>
    <row r="94" spans="1:3" x14ac:dyDescent="0.25">
      <c r="A94" s="45">
        <f t="shared" si="0"/>
        <v>47</v>
      </c>
      <c r="B94" s="295" t="s">
        <v>555</v>
      </c>
      <c r="C94" s="295" t="s">
        <v>1803</v>
      </c>
    </row>
    <row r="95" spans="1:3" x14ac:dyDescent="0.25">
      <c r="A95" s="45">
        <f t="shared" si="0"/>
        <v>48</v>
      </c>
      <c r="B95" s="295" t="s">
        <v>492</v>
      </c>
      <c r="C95" s="295" t="s">
        <v>493</v>
      </c>
    </row>
    <row r="96" spans="1:3" x14ac:dyDescent="0.25">
      <c r="A96" s="45">
        <f t="shared" si="0"/>
        <v>49</v>
      </c>
      <c r="B96" s="295" t="s">
        <v>877</v>
      </c>
      <c r="C96" s="295" t="s">
        <v>1804</v>
      </c>
    </row>
    <row r="97" spans="1:3" x14ac:dyDescent="0.25">
      <c r="A97" s="45">
        <f t="shared" si="0"/>
        <v>50</v>
      </c>
      <c r="B97" s="295" t="s">
        <v>865</v>
      </c>
      <c r="C97" s="295" t="s">
        <v>866</v>
      </c>
    </row>
    <row r="98" spans="1:3" x14ac:dyDescent="0.25">
      <c r="A98" s="45">
        <f t="shared" si="0"/>
        <v>51</v>
      </c>
      <c r="B98" s="295" t="s">
        <v>346</v>
      </c>
      <c r="C98" s="295" t="s">
        <v>347</v>
      </c>
    </row>
    <row r="99" spans="1:3" x14ac:dyDescent="0.25">
      <c r="A99" s="45">
        <f t="shared" si="0"/>
        <v>52</v>
      </c>
      <c r="B99" s="295" t="s">
        <v>1805</v>
      </c>
      <c r="C99" s="295" t="s">
        <v>1806</v>
      </c>
    </row>
    <row r="100" spans="1:3" x14ac:dyDescent="0.25">
      <c r="A100" s="45">
        <f t="shared" si="0"/>
        <v>53</v>
      </c>
      <c r="B100" s="295" t="s">
        <v>385</v>
      </c>
      <c r="C100" s="295" t="s">
        <v>386</v>
      </c>
    </row>
    <row r="101" spans="1:3" x14ac:dyDescent="0.25">
      <c r="A101" s="45">
        <v>55</v>
      </c>
      <c r="B101" s="295" t="s">
        <v>800</v>
      </c>
      <c r="C101" s="295" t="s">
        <v>1807</v>
      </c>
    </row>
    <row r="102" spans="1:3" x14ac:dyDescent="0.25">
      <c r="A102" s="45">
        <f t="shared" si="0"/>
        <v>56</v>
      </c>
      <c r="B102" s="295" t="s">
        <v>335</v>
      </c>
      <c r="C102" s="295" t="s">
        <v>336</v>
      </c>
    </row>
    <row r="103" spans="1:3" x14ac:dyDescent="0.25">
      <c r="A103" s="45">
        <f t="shared" si="0"/>
        <v>57</v>
      </c>
      <c r="B103" s="295" t="s">
        <v>800</v>
      </c>
      <c r="C103" s="295" t="s">
        <v>1808</v>
      </c>
    </row>
    <row r="104" spans="1:3" x14ac:dyDescent="0.25">
      <c r="A104" s="45">
        <f t="shared" si="0"/>
        <v>58</v>
      </c>
      <c r="B104" s="295" t="s">
        <v>1809</v>
      </c>
      <c r="C104" s="295" t="s">
        <v>1810</v>
      </c>
    </row>
    <row r="105" spans="1:3" x14ac:dyDescent="0.25">
      <c r="A105" s="45">
        <f t="shared" si="0"/>
        <v>59</v>
      </c>
      <c r="B105" s="295" t="s">
        <v>1811</v>
      </c>
      <c r="C105" s="295" t="s">
        <v>1812</v>
      </c>
    </row>
    <row r="106" spans="1:3" x14ac:dyDescent="0.25">
      <c r="A106" s="45">
        <f t="shared" si="0"/>
        <v>60</v>
      </c>
      <c r="B106" s="295" t="s">
        <v>1813</v>
      </c>
      <c r="C106" s="295" t="s">
        <v>1814</v>
      </c>
    </row>
    <row r="107" spans="1:3" x14ac:dyDescent="0.25">
      <c r="A107" s="45">
        <f t="shared" si="0"/>
        <v>61</v>
      </c>
      <c r="B107" s="295" t="s">
        <v>1811</v>
      </c>
      <c r="C107" s="295" t="s">
        <v>1815</v>
      </c>
    </row>
    <row r="108" spans="1:3" x14ac:dyDescent="0.25">
      <c r="A108" s="45">
        <f t="shared" si="0"/>
        <v>62</v>
      </c>
      <c r="B108" s="295" t="s">
        <v>1816</v>
      </c>
      <c r="C108" s="295" t="s">
        <v>186</v>
      </c>
    </row>
    <row r="109" spans="1:3" x14ac:dyDescent="0.25">
      <c r="A109" s="45">
        <f t="shared" si="0"/>
        <v>63</v>
      </c>
      <c r="B109" s="295" t="s">
        <v>351</v>
      </c>
      <c r="C109" s="295" t="s">
        <v>1817</v>
      </c>
    </row>
    <row r="110" spans="1:3" x14ac:dyDescent="0.25">
      <c r="A110" s="45">
        <f t="shared" si="0"/>
        <v>64</v>
      </c>
      <c r="B110" s="295" t="s">
        <v>1818</v>
      </c>
      <c r="C110" s="295" t="s">
        <v>1819</v>
      </c>
    </row>
    <row r="111" spans="1:3" x14ac:dyDescent="0.25">
      <c r="A111" s="45">
        <f t="shared" si="0"/>
        <v>65</v>
      </c>
      <c r="B111" s="295" t="s">
        <v>358</v>
      </c>
      <c r="C111" s="295" t="s">
        <v>1820</v>
      </c>
    </row>
    <row r="112" spans="1:3" x14ac:dyDescent="0.25">
      <c r="A112" s="45">
        <f t="shared" si="0"/>
        <v>66</v>
      </c>
      <c r="B112" s="295" t="s">
        <v>1818</v>
      </c>
      <c r="C112" s="295" t="s">
        <v>1821</v>
      </c>
    </row>
    <row r="113" spans="1:4" x14ac:dyDescent="0.25">
      <c r="A113" s="45">
        <f t="shared" si="0"/>
        <v>67</v>
      </c>
      <c r="B113" s="295" t="s">
        <v>351</v>
      </c>
      <c r="C113" s="295" t="s">
        <v>1822</v>
      </c>
    </row>
    <row r="114" spans="1:4" x14ac:dyDescent="0.25">
      <c r="A114" s="45">
        <f t="shared" si="0"/>
        <v>68</v>
      </c>
      <c r="B114" s="295" t="s">
        <v>865</v>
      </c>
      <c r="C114" s="295" t="s">
        <v>867</v>
      </c>
    </row>
    <row r="115" spans="1:4" x14ac:dyDescent="0.25">
      <c r="A115" s="45">
        <f t="shared" si="0"/>
        <v>69</v>
      </c>
      <c r="B115" s="295" t="s">
        <v>800</v>
      </c>
      <c r="C115" s="295" t="s">
        <v>1823</v>
      </c>
    </row>
    <row r="116" spans="1:4" x14ac:dyDescent="0.25">
      <c r="A116" s="45">
        <f t="shared" ref="A116:A127" si="1">A115+1</f>
        <v>70</v>
      </c>
      <c r="B116" s="295" t="s">
        <v>696</v>
      </c>
      <c r="C116" s="295" t="s">
        <v>697</v>
      </c>
    </row>
    <row r="117" spans="1:4" x14ac:dyDescent="0.25">
      <c r="A117" s="45">
        <f t="shared" si="1"/>
        <v>71</v>
      </c>
      <c r="B117" s="295" t="s">
        <v>877</v>
      </c>
      <c r="C117" s="295" t="s">
        <v>1749</v>
      </c>
    </row>
    <row r="118" spans="1:4" x14ac:dyDescent="0.25">
      <c r="A118" s="45">
        <f t="shared" si="1"/>
        <v>72</v>
      </c>
      <c r="B118" s="295" t="s">
        <v>436</v>
      </c>
      <c r="C118" s="295" t="s">
        <v>1824</v>
      </c>
    </row>
    <row r="119" spans="1:4" x14ac:dyDescent="0.25">
      <c r="A119" s="45">
        <f t="shared" si="1"/>
        <v>73</v>
      </c>
      <c r="B119" s="295" t="s">
        <v>992</v>
      </c>
      <c r="C119" s="295" t="s">
        <v>993</v>
      </c>
    </row>
    <row r="120" spans="1:4" x14ac:dyDescent="0.25">
      <c r="A120" s="45">
        <f t="shared" si="1"/>
        <v>74</v>
      </c>
      <c r="B120" s="295" t="s">
        <v>950</v>
      </c>
      <c r="C120" s="295" t="s">
        <v>951</v>
      </c>
    </row>
    <row r="121" spans="1:4" x14ac:dyDescent="0.25">
      <c r="A121" s="45">
        <f t="shared" si="1"/>
        <v>75</v>
      </c>
      <c r="B121" s="295" t="s">
        <v>522</v>
      </c>
      <c r="C121" s="295" t="s">
        <v>1825</v>
      </c>
    </row>
    <row r="122" spans="1:4" x14ac:dyDescent="0.25">
      <c r="A122" s="45">
        <f t="shared" si="1"/>
        <v>76</v>
      </c>
      <c r="B122" s="295" t="s">
        <v>522</v>
      </c>
      <c r="C122" s="295" t="s">
        <v>524</v>
      </c>
    </row>
    <row r="123" spans="1:4" x14ac:dyDescent="0.25">
      <c r="A123" s="45">
        <f t="shared" si="1"/>
        <v>77</v>
      </c>
      <c r="B123" s="295" t="s">
        <v>875</v>
      </c>
      <c r="C123" s="295" t="s">
        <v>1826</v>
      </c>
    </row>
    <row r="124" spans="1:4" x14ac:dyDescent="0.25">
      <c r="A124" s="45">
        <f t="shared" si="1"/>
        <v>78</v>
      </c>
      <c r="B124" s="295" t="s">
        <v>1827</v>
      </c>
      <c r="C124" s="295" t="s">
        <v>1828</v>
      </c>
    </row>
    <row r="125" spans="1:4" x14ac:dyDescent="0.25">
      <c r="A125" s="45">
        <f t="shared" si="1"/>
        <v>79</v>
      </c>
      <c r="B125" s="295" t="s">
        <v>1772</v>
      </c>
      <c r="C125" s="295" t="s">
        <v>1829</v>
      </c>
    </row>
    <row r="126" spans="1:4" x14ac:dyDescent="0.25">
      <c r="A126" s="45">
        <f t="shared" si="1"/>
        <v>80</v>
      </c>
      <c r="B126" s="295" t="s">
        <v>633</v>
      </c>
      <c r="C126" s="295" t="s">
        <v>636</v>
      </c>
    </row>
    <row r="127" spans="1:4" x14ac:dyDescent="0.25">
      <c r="A127" s="45">
        <f t="shared" si="1"/>
        <v>81</v>
      </c>
      <c r="B127" s="295" t="s">
        <v>877</v>
      </c>
      <c r="C127" s="295" t="s">
        <v>1744</v>
      </c>
    </row>
    <row r="128" spans="1:4" x14ac:dyDescent="0.25">
      <c r="A128" s="58"/>
      <c r="B128" s="58"/>
      <c r="C128" s="58"/>
      <c r="D128" s="58"/>
    </row>
    <row r="129" spans="1:9" ht="33" customHeight="1" x14ac:dyDescent="0.25">
      <c r="A129" s="314" t="s">
        <v>1830</v>
      </c>
      <c r="B129" s="315"/>
      <c r="C129" s="315"/>
      <c r="D129" s="315"/>
      <c r="E129" s="315"/>
      <c r="F129" s="315"/>
    </row>
    <row r="130" spans="1:9" x14ac:dyDescent="0.25">
      <c r="A130" s="150"/>
      <c r="B130" s="42"/>
      <c r="C130" s="42"/>
      <c r="D130" s="42"/>
    </row>
    <row r="131" spans="1:9" x14ac:dyDescent="0.25">
      <c r="A131" s="44">
        <v>49</v>
      </c>
      <c r="B131" s="293" t="s">
        <v>897</v>
      </c>
      <c r="C131" s="293" t="s">
        <v>1831</v>
      </c>
    </row>
    <row r="132" spans="1:9" x14ac:dyDescent="0.25">
      <c r="A132" s="44">
        <v>133</v>
      </c>
      <c r="B132" s="293" t="s">
        <v>800</v>
      </c>
      <c r="C132" s="293" t="s">
        <v>849</v>
      </c>
    </row>
    <row r="133" spans="1:9" x14ac:dyDescent="0.25">
      <c r="A133" s="44">
        <v>151</v>
      </c>
      <c r="B133" s="293" t="s">
        <v>800</v>
      </c>
      <c r="C133" s="293" t="s">
        <v>850</v>
      </c>
    </row>
    <row r="134" spans="1:9" x14ac:dyDescent="0.25">
      <c r="A134" s="44">
        <v>155</v>
      </c>
      <c r="B134" s="293" t="s">
        <v>800</v>
      </c>
      <c r="C134" s="293" t="s">
        <v>852</v>
      </c>
    </row>
    <row r="135" spans="1:9" x14ac:dyDescent="0.25">
      <c r="A135" s="44">
        <v>157</v>
      </c>
      <c r="B135" s="293" t="s">
        <v>994</v>
      </c>
      <c r="C135" s="293" t="s">
        <v>203</v>
      </c>
    </row>
    <row r="136" spans="1:9" x14ac:dyDescent="0.25">
      <c r="A136" s="44">
        <v>158</v>
      </c>
      <c r="B136" s="293" t="s">
        <v>1832</v>
      </c>
      <c r="C136" s="294" t="s">
        <v>1833</v>
      </c>
    </row>
    <row r="137" spans="1:9" x14ac:dyDescent="0.25">
      <c r="A137" s="44">
        <v>159</v>
      </c>
      <c r="B137" s="293" t="s">
        <v>440</v>
      </c>
      <c r="C137" s="294" t="s">
        <v>441</v>
      </c>
    </row>
    <row r="138" spans="1:9" x14ac:dyDescent="0.25">
      <c r="A138" s="44">
        <v>163</v>
      </c>
      <c r="B138" s="293" t="s">
        <v>1834</v>
      </c>
      <c r="C138" s="294" t="s">
        <v>1835</v>
      </c>
    </row>
    <row r="139" spans="1:9" x14ac:dyDescent="0.25">
      <c r="A139" s="44">
        <v>254</v>
      </c>
      <c r="B139" s="293" t="s">
        <v>887</v>
      </c>
      <c r="C139" s="293" t="s">
        <v>1836</v>
      </c>
    </row>
    <row r="140" spans="1:9" ht="9" customHeight="1" x14ac:dyDescent="0.25"/>
    <row r="141" spans="1:9" ht="30" customHeight="1" x14ac:dyDescent="0.25">
      <c r="A141" s="314" t="s">
        <v>1837</v>
      </c>
      <c r="B141" s="315"/>
      <c r="C141" s="315"/>
      <c r="D141" s="315"/>
      <c r="E141" s="315"/>
      <c r="F141" s="315"/>
      <c r="G141" s="285"/>
      <c r="H141" s="285"/>
      <c r="I141" s="285"/>
    </row>
    <row r="143" spans="1:9" x14ac:dyDescent="0.25">
      <c r="A143" s="44">
        <v>181</v>
      </c>
      <c r="B143" s="293" t="s">
        <v>800</v>
      </c>
      <c r="C143" s="293" t="s">
        <v>853</v>
      </c>
    </row>
    <row r="144" spans="1:9" x14ac:dyDescent="0.25">
      <c r="A144" s="44">
        <v>184</v>
      </c>
      <c r="B144" s="293" t="s">
        <v>800</v>
      </c>
      <c r="C144" s="293" t="s">
        <v>854</v>
      </c>
    </row>
    <row r="145" spans="1:8" x14ac:dyDescent="0.25">
      <c r="A145" s="58"/>
      <c r="B145" s="58"/>
      <c r="C145" s="58"/>
      <c r="D145" s="58"/>
    </row>
    <row r="146" spans="1:8" ht="34.5" customHeight="1" x14ac:dyDescent="0.25">
      <c r="A146" s="314" t="s">
        <v>1838</v>
      </c>
      <c r="B146" s="315"/>
      <c r="C146" s="315"/>
      <c r="D146" s="315"/>
      <c r="E146" s="315"/>
      <c r="F146" s="315"/>
      <c r="G146" s="286"/>
      <c r="H146" s="286"/>
    </row>
    <row r="147" spans="1:8" x14ac:dyDescent="0.25">
      <c r="A147" s="150"/>
      <c r="B147" s="58"/>
      <c r="C147" s="58"/>
      <c r="D147" s="58"/>
    </row>
    <row r="148" spans="1:8" x14ac:dyDescent="0.25">
      <c r="A148" s="62">
        <v>92</v>
      </c>
      <c r="B148" s="289" t="s">
        <v>108</v>
      </c>
      <c r="C148" s="289" t="s">
        <v>110</v>
      </c>
    </row>
    <row r="149" spans="1:8" x14ac:dyDescent="0.25">
      <c r="A149" s="62">
        <v>139</v>
      </c>
      <c r="B149" s="289" t="s">
        <v>1839</v>
      </c>
      <c r="C149" s="289" t="s">
        <v>1840</v>
      </c>
    </row>
    <row r="150" spans="1:8" x14ac:dyDescent="0.25">
      <c r="A150" s="62">
        <v>166</v>
      </c>
      <c r="B150" s="289" t="s">
        <v>422</v>
      </c>
      <c r="C150" s="289" t="s">
        <v>1841</v>
      </c>
    </row>
    <row r="151" spans="1:8" x14ac:dyDescent="0.25">
      <c r="A151" s="62">
        <v>171</v>
      </c>
      <c r="B151" s="289" t="s">
        <v>720</v>
      </c>
      <c r="C151" s="289" t="s">
        <v>721</v>
      </c>
    </row>
    <row r="152" spans="1:8" x14ac:dyDescent="0.25">
      <c r="A152" s="62">
        <v>172</v>
      </c>
      <c r="B152" s="289" t="s">
        <v>1839</v>
      </c>
      <c r="C152" s="289" t="s">
        <v>1842</v>
      </c>
    </row>
    <row r="153" spans="1:8" x14ac:dyDescent="0.25">
      <c r="A153" s="62">
        <v>176</v>
      </c>
      <c r="B153" s="289" t="s">
        <v>1843</v>
      </c>
      <c r="C153" s="289" t="s">
        <v>1844</v>
      </c>
    </row>
    <row r="154" spans="1:8" x14ac:dyDescent="0.25">
      <c r="A154" s="62">
        <v>177</v>
      </c>
      <c r="B154" s="289" t="s">
        <v>800</v>
      </c>
      <c r="C154" s="292" t="s">
        <v>855</v>
      </c>
    </row>
    <row r="155" spans="1:8" x14ac:dyDescent="0.25">
      <c r="A155" s="62">
        <v>178</v>
      </c>
      <c r="B155" s="289" t="s">
        <v>1845</v>
      </c>
      <c r="C155" s="289" t="s">
        <v>1846</v>
      </c>
    </row>
    <row r="156" spans="1:8" x14ac:dyDescent="0.25">
      <c r="A156" s="62">
        <v>179</v>
      </c>
      <c r="B156" s="289" t="s">
        <v>897</v>
      </c>
      <c r="C156" s="289" t="s">
        <v>1847</v>
      </c>
    </row>
    <row r="157" spans="1:8" x14ac:dyDescent="0.25">
      <c r="A157" s="62">
        <v>182</v>
      </c>
      <c r="B157" s="289" t="s">
        <v>720</v>
      </c>
      <c r="C157" s="289" t="s">
        <v>1848</v>
      </c>
    </row>
    <row r="158" spans="1:8" x14ac:dyDescent="0.25">
      <c r="A158" s="62">
        <v>185</v>
      </c>
      <c r="B158" s="289" t="s">
        <v>1839</v>
      </c>
      <c r="C158" s="289" t="s">
        <v>1849</v>
      </c>
    </row>
    <row r="159" spans="1:8" x14ac:dyDescent="0.25">
      <c r="A159" s="62">
        <v>186</v>
      </c>
      <c r="B159" s="289" t="s">
        <v>422</v>
      </c>
      <c r="C159" s="289" t="s">
        <v>1850</v>
      </c>
    </row>
    <row r="160" spans="1:8" x14ac:dyDescent="0.25">
      <c r="A160" s="62">
        <v>213</v>
      </c>
      <c r="B160" s="289" t="s">
        <v>800</v>
      </c>
      <c r="C160" s="289" t="s">
        <v>841</v>
      </c>
    </row>
    <row r="162" spans="1:6" ht="33.75" customHeight="1" x14ac:dyDescent="0.25">
      <c r="A162" s="314" t="s">
        <v>1851</v>
      </c>
      <c r="B162" s="315"/>
      <c r="C162" s="315"/>
      <c r="D162" s="315"/>
      <c r="E162" s="315"/>
      <c r="F162" s="315"/>
    </row>
    <row r="163" spans="1:6" x14ac:dyDescent="0.25">
      <c r="A163" s="37"/>
      <c r="B163" s="37"/>
      <c r="C163" s="37"/>
      <c r="D163" s="37"/>
    </row>
    <row r="164" spans="1:6" x14ac:dyDescent="0.25">
      <c r="A164" s="59">
        <v>92</v>
      </c>
      <c r="B164" s="67" t="s">
        <v>509</v>
      </c>
      <c r="C164" s="67" t="s">
        <v>510</v>
      </c>
    </row>
    <row r="165" spans="1:6" x14ac:dyDescent="0.25">
      <c r="A165" s="59">
        <v>93</v>
      </c>
      <c r="B165" s="67" t="s">
        <v>509</v>
      </c>
      <c r="C165" s="67" t="s">
        <v>511</v>
      </c>
    </row>
    <row r="166" spans="1:6" x14ac:dyDescent="0.25">
      <c r="A166" s="59">
        <v>94</v>
      </c>
      <c r="B166" s="67" t="s">
        <v>763</v>
      </c>
      <c r="C166" s="67" t="s">
        <v>764</v>
      </c>
    </row>
    <row r="167" spans="1:6" x14ac:dyDescent="0.25">
      <c r="A167" s="59">
        <v>95</v>
      </c>
      <c r="B167" s="67" t="s">
        <v>763</v>
      </c>
      <c r="C167" s="67" t="s">
        <v>765</v>
      </c>
    </row>
    <row r="168" spans="1:6" x14ac:dyDescent="0.25">
      <c r="A168" s="59">
        <v>96</v>
      </c>
      <c r="B168" s="67" t="s">
        <v>509</v>
      </c>
      <c r="C168" s="67" t="s">
        <v>512</v>
      </c>
    </row>
    <row r="169" spans="1:6" x14ac:dyDescent="0.25">
      <c r="A169" s="59">
        <v>97</v>
      </c>
      <c r="B169" s="67" t="s">
        <v>494</v>
      </c>
      <c r="C169" s="67" t="s">
        <v>495</v>
      </c>
    </row>
    <row r="170" spans="1:6" x14ac:dyDescent="0.25">
      <c r="A170" s="59">
        <v>98</v>
      </c>
      <c r="B170" s="67" t="s">
        <v>509</v>
      </c>
      <c r="C170" s="67" t="s">
        <v>513</v>
      </c>
    </row>
    <row r="171" spans="1:6" x14ac:dyDescent="0.25">
      <c r="A171" s="59">
        <v>100</v>
      </c>
      <c r="B171" s="67" t="s">
        <v>509</v>
      </c>
      <c r="C171" s="67" t="s">
        <v>514</v>
      </c>
    </row>
    <row r="172" spans="1:6" x14ac:dyDescent="0.25">
      <c r="A172" s="59">
        <v>101</v>
      </c>
      <c r="B172" s="67" t="s">
        <v>509</v>
      </c>
      <c r="C172" s="67" t="s">
        <v>515</v>
      </c>
    </row>
    <row r="173" spans="1:6" x14ac:dyDescent="0.25">
      <c r="A173" s="59">
        <v>102</v>
      </c>
      <c r="B173" s="67" t="s">
        <v>494</v>
      </c>
      <c r="C173" s="67" t="s">
        <v>497</v>
      </c>
    </row>
    <row r="174" spans="1:6" x14ac:dyDescent="0.25">
      <c r="A174" s="59">
        <v>103</v>
      </c>
      <c r="B174" s="67" t="s">
        <v>509</v>
      </c>
      <c r="C174" s="67" t="s">
        <v>516</v>
      </c>
    </row>
    <row r="175" spans="1:6" x14ac:dyDescent="0.25">
      <c r="A175" s="59">
        <v>104</v>
      </c>
      <c r="B175" s="67" t="s">
        <v>494</v>
      </c>
      <c r="C175" s="67" t="s">
        <v>498</v>
      </c>
    </row>
    <row r="176" spans="1:6" x14ac:dyDescent="0.25">
      <c r="A176" s="59">
        <v>105</v>
      </c>
      <c r="B176" s="67" t="s">
        <v>509</v>
      </c>
      <c r="C176" s="67" t="s">
        <v>517</v>
      </c>
    </row>
    <row r="177" spans="1:10" x14ac:dyDescent="0.25">
      <c r="A177" s="59">
        <v>106</v>
      </c>
      <c r="B177" s="67" t="s">
        <v>494</v>
      </c>
      <c r="C177" s="67" t="s">
        <v>499</v>
      </c>
    </row>
    <row r="178" spans="1:10" x14ac:dyDescent="0.25">
      <c r="A178" s="59">
        <v>107</v>
      </c>
      <c r="B178" s="67" t="s">
        <v>509</v>
      </c>
      <c r="C178" s="67" t="s">
        <v>518</v>
      </c>
    </row>
    <row r="179" spans="1:10" s="134" customFormat="1" x14ac:dyDescent="0.25">
      <c r="A179"/>
      <c r="B179"/>
      <c r="C179"/>
      <c r="D179"/>
      <c r="E179"/>
      <c r="F179"/>
      <c r="G179"/>
      <c r="H179"/>
      <c r="I179"/>
    </row>
    <row r="180" spans="1:10" ht="34.5" customHeight="1" x14ac:dyDescent="0.25">
      <c r="A180" s="314" t="s">
        <v>1852</v>
      </c>
      <c r="B180" s="315"/>
      <c r="C180" s="315"/>
      <c r="D180" s="315"/>
      <c r="E180" s="315"/>
      <c r="F180" s="315"/>
      <c r="G180" s="286"/>
      <c r="H180" s="286"/>
      <c r="I180" s="286"/>
      <c r="J180" s="286"/>
    </row>
    <row r="182" spans="1:10" x14ac:dyDescent="0.25">
      <c r="A182" s="135">
        <v>50</v>
      </c>
      <c r="B182" s="144" t="s">
        <v>1853</v>
      </c>
      <c r="C182" s="144" t="s">
        <v>1854</v>
      </c>
      <c r="D182" s="135" t="s">
        <v>1855</v>
      </c>
    </row>
    <row r="183" spans="1:10" x14ac:dyDescent="0.25">
      <c r="A183" s="135">
        <v>101</v>
      </c>
      <c r="B183" s="144"/>
      <c r="C183" s="144" t="s">
        <v>1856</v>
      </c>
      <c r="D183" s="135" t="s">
        <v>1855</v>
      </c>
    </row>
    <row r="184" spans="1:10" x14ac:dyDescent="0.25">
      <c r="A184" s="135">
        <v>141</v>
      </c>
      <c r="B184" s="144" t="s">
        <v>1857</v>
      </c>
      <c r="C184" s="144" t="s">
        <v>1858</v>
      </c>
      <c r="D184" s="135" t="s">
        <v>1855</v>
      </c>
    </row>
    <row r="185" spans="1:10" x14ac:dyDescent="0.25">
      <c r="A185" s="136">
        <v>155</v>
      </c>
      <c r="B185" s="137" t="s">
        <v>591</v>
      </c>
      <c r="C185" s="137" t="s">
        <v>592</v>
      </c>
      <c r="D185" s="136" t="s">
        <v>58</v>
      </c>
    </row>
    <row r="186" spans="1:10" x14ac:dyDescent="0.25">
      <c r="A186" s="136">
        <v>156</v>
      </c>
      <c r="B186" s="138" t="s">
        <v>1859</v>
      </c>
      <c r="C186" s="137" t="s">
        <v>209</v>
      </c>
      <c r="D186" s="136" t="s">
        <v>58</v>
      </c>
    </row>
    <row r="187" spans="1:10" x14ac:dyDescent="0.25">
      <c r="A187" s="136">
        <v>157</v>
      </c>
      <c r="B187" s="137" t="s">
        <v>559</v>
      </c>
      <c r="C187" s="137" t="s">
        <v>586</v>
      </c>
      <c r="D187" s="136" t="s">
        <v>58</v>
      </c>
    </row>
    <row r="188" spans="1:10" x14ac:dyDescent="0.25">
      <c r="A188" s="136">
        <v>162</v>
      </c>
      <c r="B188" s="137" t="s">
        <v>1860</v>
      </c>
      <c r="C188" s="137" t="s">
        <v>807</v>
      </c>
      <c r="D188" s="136" t="s">
        <v>58</v>
      </c>
    </row>
    <row r="189" spans="1:10" x14ac:dyDescent="0.25">
      <c r="A189" s="136">
        <v>163</v>
      </c>
      <c r="B189" s="137" t="s">
        <v>1860</v>
      </c>
      <c r="C189" s="137" t="s">
        <v>1861</v>
      </c>
      <c r="D189" s="136" t="s">
        <v>58</v>
      </c>
    </row>
    <row r="190" spans="1:10" x14ac:dyDescent="0.25">
      <c r="A190" s="136">
        <v>168</v>
      </c>
      <c r="B190" s="137" t="s">
        <v>1862</v>
      </c>
      <c r="C190" s="137" t="s">
        <v>972</v>
      </c>
      <c r="D190" s="136" t="s">
        <v>58</v>
      </c>
    </row>
    <row r="191" spans="1:10" x14ac:dyDescent="0.25">
      <c r="A191" s="136">
        <v>169</v>
      </c>
      <c r="B191" s="137" t="s">
        <v>108</v>
      </c>
      <c r="C191" s="137" t="s">
        <v>129</v>
      </c>
      <c r="D191" s="136" t="s">
        <v>58</v>
      </c>
    </row>
    <row r="192" spans="1:10" x14ac:dyDescent="0.25">
      <c r="A192" s="136">
        <v>173</v>
      </c>
      <c r="B192" s="137" t="s">
        <v>559</v>
      </c>
      <c r="C192" s="137" t="s">
        <v>570</v>
      </c>
      <c r="D192" s="136" t="s">
        <v>58</v>
      </c>
    </row>
    <row r="193" spans="1:4" x14ac:dyDescent="0.25">
      <c r="A193" s="135">
        <v>174</v>
      </c>
      <c r="B193" s="144" t="s">
        <v>1863</v>
      </c>
      <c r="C193" s="144" t="s">
        <v>1864</v>
      </c>
      <c r="D193" s="135" t="s">
        <v>1855</v>
      </c>
    </row>
    <row r="194" spans="1:4" x14ac:dyDescent="0.25">
      <c r="A194" s="135">
        <v>336</v>
      </c>
      <c r="B194" s="144" t="s">
        <v>1865</v>
      </c>
      <c r="C194" s="144" t="s">
        <v>1866</v>
      </c>
      <c r="D194" s="135" t="s">
        <v>1855</v>
      </c>
    </row>
    <row r="195" spans="1:4" x14ac:dyDescent="0.25">
      <c r="A195" s="136">
        <v>372</v>
      </c>
      <c r="B195" s="137" t="s">
        <v>1867</v>
      </c>
      <c r="C195" s="137" t="s">
        <v>321</v>
      </c>
      <c r="D195" s="136" t="s">
        <v>58</v>
      </c>
    </row>
    <row r="196" spans="1:4" x14ac:dyDescent="0.25">
      <c r="A196" s="135">
        <v>392</v>
      </c>
      <c r="B196" s="144" t="s">
        <v>1868</v>
      </c>
      <c r="C196" s="144" t="s">
        <v>1869</v>
      </c>
      <c r="D196" s="135" t="s">
        <v>1855</v>
      </c>
    </row>
    <row r="197" spans="1:4" x14ac:dyDescent="0.25">
      <c r="A197" s="136">
        <v>410</v>
      </c>
      <c r="B197" s="137" t="s">
        <v>1867</v>
      </c>
      <c r="C197" s="137" t="s">
        <v>1870</v>
      </c>
      <c r="D197" s="136" t="s">
        <v>58</v>
      </c>
    </row>
    <row r="198" spans="1:4" x14ac:dyDescent="0.25">
      <c r="A198" s="136">
        <v>417</v>
      </c>
      <c r="B198" s="137" t="s">
        <v>897</v>
      </c>
      <c r="C198" s="137" t="s">
        <v>1871</v>
      </c>
      <c r="D198" s="136" t="s">
        <v>58</v>
      </c>
    </row>
    <row r="199" spans="1:4" x14ac:dyDescent="0.25">
      <c r="A199" s="286"/>
      <c r="B199" s="286"/>
      <c r="C199" s="286"/>
      <c r="D199" s="286"/>
    </row>
    <row r="200" spans="1:4" x14ac:dyDescent="0.25">
      <c r="A200" s="285" t="s">
        <v>1872</v>
      </c>
      <c r="B200" s="288"/>
      <c r="C200" s="286"/>
      <c r="D200" s="286"/>
    </row>
    <row r="201" spans="1:4" x14ac:dyDescent="0.25">
      <c r="A201" s="41"/>
      <c r="B201" s="42"/>
    </row>
    <row r="202" spans="1:4" x14ac:dyDescent="0.25">
      <c r="A202" s="60">
        <v>47</v>
      </c>
      <c r="B202" s="67" t="s">
        <v>591</v>
      </c>
      <c r="C202" s="67" t="s">
        <v>592</v>
      </c>
    </row>
    <row r="203" spans="1:4" x14ac:dyDescent="0.25">
      <c r="A203" s="60">
        <v>49</v>
      </c>
      <c r="B203" s="67" t="s">
        <v>800</v>
      </c>
      <c r="C203" s="67" t="s">
        <v>857</v>
      </c>
    </row>
    <row r="204" spans="1:4" x14ac:dyDescent="0.25">
      <c r="A204" s="60">
        <v>50</v>
      </c>
      <c r="B204" s="67" t="s">
        <v>800</v>
      </c>
      <c r="C204" s="67" t="s">
        <v>1873</v>
      </c>
    </row>
    <row r="205" spans="1:4" x14ac:dyDescent="0.25">
      <c r="A205" s="60">
        <v>51</v>
      </c>
      <c r="B205" s="67" t="s">
        <v>800</v>
      </c>
      <c r="C205" s="67" t="s">
        <v>807</v>
      </c>
    </row>
    <row r="206" spans="1:4" x14ac:dyDescent="0.25">
      <c r="A206" s="60">
        <v>53</v>
      </c>
      <c r="B206" s="67" t="s">
        <v>727</v>
      </c>
      <c r="C206" s="67" t="s">
        <v>730</v>
      </c>
    </row>
    <row r="207" spans="1:4" x14ac:dyDescent="0.25">
      <c r="A207" s="60">
        <v>54</v>
      </c>
      <c r="B207" s="67" t="s">
        <v>800</v>
      </c>
      <c r="C207" s="67" t="s">
        <v>1874</v>
      </c>
    </row>
    <row r="208" spans="1:4" x14ac:dyDescent="0.25">
      <c r="A208" s="60">
        <v>55</v>
      </c>
      <c r="B208" s="67" t="s">
        <v>868</v>
      </c>
      <c r="C208" s="67" t="s">
        <v>871</v>
      </c>
    </row>
    <row r="209" spans="1:3" x14ac:dyDescent="0.25">
      <c r="A209" s="60">
        <v>58</v>
      </c>
      <c r="B209" s="67" t="s">
        <v>1816</v>
      </c>
      <c r="C209" s="67" t="s">
        <v>1875</v>
      </c>
    </row>
    <row r="210" spans="1:3" x14ac:dyDescent="0.25">
      <c r="A210" s="60">
        <v>61</v>
      </c>
      <c r="B210" s="67" t="s">
        <v>323</v>
      </c>
      <c r="C210" s="67" t="s">
        <v>324</v>
      </c>
    </row>
    <row r="211" spans="1:3" x14ac:dyDescent="0.25">
      <c r="A211" s="60">
        <v>70</v>
      </c>
      <c r="B211" s="67" t="s">
        <v>975</v>
      </c>
      <c r="C211" s="67" t="s">
        <v>1876</v>
      </c>
    </row>
    <row r="212" spans="1:3" x14ac:dyDescent="0.25">
      <c r="A212" s="60">
        <v>106</v>
      </c>
      <c r="B212" s="67" t="s">
        <v>223</v>
      </c>
      <c r="C212" s="67" t="s">
        <v>311</v>
      </c>
    </row>
    <row r="213" spans="1:3" x14ac:dyDescent="0.25">
      <c r="A213" s="60">
        <v>107</v>
      </c>
      <c r="B213" s="67" t="s">
        <v>223</v>
      </c>
      <c r="C213" s="67" t="s">
        <v>313</v>
      </c>
    </row>
    <row r="214" spans="1:3" x14ac:dyDescent="0.25">
      <c r="A214" s="60">
        <v>108</v>
      </c>
      <c r="B214" s="67" t="s">
        <v>223</v>
      </c>
      <c r="C214" s="67" t="s">
        <v>314</v>
      </c>
    </row>
    <row r="215" spans="1:3" x14ac:dyDescent="0.25">
      <c r="A215" s="60">
        <v>109</v>
      </c>
      <c r="B215" s="67" t="s">
        <v>223</v>
      </c>
      <c r="C215" s="67" t="s">
        <v>315</v>
      </c>
    </row>
    <row r="216" spans="1:3" x14ac:dyDescent="0.25">
      <c r="A216" s="60">
        <v>110</v>
      </c>
      <c r="B216" s="67" t="s">
        <v>223</v>
      </c>
      <c r="C216" s="67" t="s">
        <v>316</v>
      </c>
    </row>
    <row r="217" spans="1:3" x14ac:dyDescent="0.25">
      <c r="A217" s="60">
        <v>111</v>
      </c>
      <c r="B217" s="67" t="s">
        <v>800</v>
      </c>
      <c r="C217" s="67" t="s">
        <v>1877</v>
      </c>
    </row>
    <row r="218" spans="1:3" x14ac:dyDescent="0.25">
      <c r="A218" s="60">
        <v>112</v>
      </c>
      <c r="B218" s="67" t="s">
        <v>223</v>
      </c>
      <c r="C218" s="67" t="s">
        <v>317</v>
      </c>
    </row>
    <row r="219" spans="1:3" x14ac:dyDescent="0.25">
      <c r="A219" s="60">
        <v>113</v>
      </c>
      <c r="B219" s="67" t="s">
        <v>223</v>
      </c>
      <c r="C219" s="67" t="s">
        <v>318</v>
      </c>
    </row>
    <row r="220" spans="1:3" x14ac:dyDescent="0.25">
      <c r="A220" s="60">
        <v>114</v>
      </c>
      <c r="B220" s="67" t="s">
        <v>223</v>
      </c>
      <c r="C220" s="67" t="s">
        <v>319</v>
      </c>
    </row>
    <row r="221" spans="1:3" x14ac:dyDescent="0.25">
      <c r="A221" s="60">
        <v>115</v>
      </c>
      <c r="B221" s="67" t="s">
        <v>223</v>
      </c>
      <c r="C221" s="67" t="s">
        <v>320</v>
      </c>
    </row>
    <row r="222" spans="1:3" x14ac:dyDescent="0.25">
      <c r="A222" s="1" t="s">
        <v>1878</v>
      </c>
      <c r="B222" s="52"/>
      <c r="C222" s="1"/>
    </row>
    <row r="223" spans="1:3" x14ac:dyDescent="0.25">
      <c r="A223" s="60">
        <v>116</v>
      </c>
      <c r="B223" s="67" t="s">
        <v>688</v>
      </c>
      <c r="C223" s="67" t="s">
        <v>689</v>
      </c>
    </row>
    <row r="224" spans="1:3" x14ac:dyDescent="0.25">
      <c r="A224" s="60">
        <v>121</v>
      </c>
      <c r="B224" s="67" t="s">
        <v>688</v>
      </c>
      <c r="C224" s="67" t="s">
        <v>690</v>
      </c>
    </row>
    <row r="225" spans="1:3" x14ac:dyDescent="0.25">
      <c r="A225" s="60">
        <v>122</v>
      </c>
      <c r="B225" s="67" t="s">
        <v>688</v>
      </c>
      <c r="C225" s="67" t="s">
        <v>691</v>
      </c>
    </row>
    <row r="226" spans="1:3" x14ac:dyDescent="0.25">
      <c r="A226" s="60">
        <v>128</v>
      </c>
      <c r="B226" s="67" t="s">
        <v>688</v>
      </c>
      <c r="C226" s="67" t="s">
        <v>692</v>
      </c>
    </row>
    <row r="227" spans="1:3" x14ac:dyDescent="0.25">
      <c r="A227" s="60">
        <v>133</v>
      </c>
      <c r="B227" s="67" t="s">
        <v>688</v>
      </c>
      <c r="C227" s="67" t="s">
        <v>1879</v>
      </c>
    </row>
    <row r="228" spans="1:3" x14ac:dyDescent="0.25">
      <c r="A228" s="60">
        <v>134</v>
      </c>
      <c r="B228" s="67" t="s">
        <v>688</v>
      </c>
      <c r="C228" s="67" t="s">
        <v>694</v>
      </c>
    </row>
    <row r="229" spans="1:3" x14ac:dyDescent="0.25">
      <c r="A229" s="60">
        <v>141</v>
      </c>
      <c r="B229" s="67" t="s">
        <v>688</v>
      </c>
      <c r="C229" s="67" t="s">
        <v>1880</v>
      </c>
    </row>
    <row r="230" spans="1:3" x14ac:dyDescent="0.25">
      <c r="A230" s="60">
        <v>146</v>
      </c>
      <c r="B230" s="67" t="s">
        <v>688</v>
      </c>
      <c r="C230" s="67" t="s">
        <v>695</v>
      </c>
    </row>
    <row r="231" spans="1:3" x14ac:dyDescent="0.25">
      <c r="A231" t="s">
        <v>1881</v>
      </c>
      <c r="B231" s="42"/>
    </row>
    <row r="232" spans="1:3" x14ac:dyDescent="0.25">
      <c r="A232" s="60">
        <v>147</v>
      </c>
      <c r="B232" s="67" t="s">
        <v>897</v>
      </c>
      <c r="C232" s="67" t="s">
        <v>911</v>
      </c>
    </row>
    <row r="233" spans="1:3" x14ac:dyDescent="0.25">
      <c r="A233" s="60">
        <v>148</v>
      </c>
      <c r="B233" s="67" t="s">
        <v>897</v>
      </c>
      <c r="C233" s="67" t="s">
        <v>912</v>
      </c>
    </row>
    <row r="234" spans="1:3" x14ac:dyDescent="0.25">
      <c r="A234" s="60">
        <v>149</v>
      </c>
      <c r="B234" s="67" t="s">
        <v>897</v>
      </c>
      <c r="C234" s="67" t="s">
        <v>913</v>
      </c>
    </row>
    <row r="235" spans="1:3" x14ac:dyDescent="0.25">
      <c r="A235" s="60">
        <v>150</v>
      </c>
      <c r="B235" s="67" t="s">
        <v>897</v>
      </c>
      <c r="C235" s="67" t="s">
        <v>914</v>
      </c>
    </row>
    <row r="236" spans="1:3" x14ac:dyDescent="0.25">
      <c r="A236" s="60">
        <v>151</v>
      </c>
      <c r="B236" s="67" t="s">
        <v>897</v>
      </c>
      <c r="C236" s="67" t="s">
        <v>915</v>
      </c>
    </row>
    <row r="237" spans="1:3" x14ac:dyDescent="0.25">
      <c r="A237" s="60">
        <v>152</v>
      </c>
      <c r="B237" s="67" t="s">
        <v>897</v>
      </c>
      <c r="C237" s="67" t="s">
        <v>916</v>
      </c>
    </row>
    <row r="238" spans="1:3" x14ac:dyDescent="0.25">
      <c r="A238" s="60">
        <v>153</v>
      </c>
      <c r="B238" s="67" t="s">
        <v>897</v>
      </c>
      <c r="C238" s="67" t="s">
        <v>917</v>
      </c>
    </row>
    <row r="239" spans="1:3" x14ac:dyDescent="0.25">
      <c r="A239" s="60">
        <v>154</v>
      </c>
      <c r="B239" s="67" t="s">
        <v>897</v>
      </c>
      <c r="C239" s="67" t="s">
        <v>918</v>
      </c>
    </row>
    <row r="240" spans="1:3" x14ac:dyDescent="0.25">
      <c r="A240" s="60">
        <v>155</v>
      </c>
      <c r="B240" s="67" t="s">
        <v>897</v>
      </c>
      <c r="C240" s="67" t="s">
        <v>919</v>
      </c>
    </row>
    <row r="241" spans="1:3" x14ac:dyDescent="0.25">
      <c r="A241" s="60">
        <v>156</v>
      </c>
      <c r="B241" s="67" t="s">
        <v>897</v>
      </c>
      <c r="C241" s="67" t="s">
        <v>527</v>
      </c>
    </row>
    <row r="242" spans="1:3" x14ac:dyDescent="0.25">
      <c r="A242" s="60">
        <v>157</v>
      </c>
      <c r="B242" s="67" t="s">
        <v>897</v>
      </c>
      <c r="C242" s="67" t="s">
        <v>920</v>
      </c>
    </row>
    <row r="243" spans="1:3" x14ac:dyDescent="0.25">
      <c r="A243" s="60">
        <v>158</v>
      </c>
      <c r="B243" s="67" t="s">
        <v>897</v>
      </c>
      <c r="C243" s="67" t="s">
        <v>921</v>
      </c>
    </row>
    <row r="244" spans="1:3" x14ac:dyDescent="0.25">
      <c r="A244" s="60">
        <v>159</v>
      </c>
      <c r="B244" s="67" t="s">
        <v>897</v>
      </c>
      <c r="C244" s="67" t="s">
        <v>922</v>
      </c>
    </row>
    <row r="245" spans="1:3" x14ac:dyDescent="0.25">
      <c r="A245" s="60">
        <v>160</v>
      </c>
      <c r="B245" s="67" t="s">
        <v>897</v>
      </c>
      <c r="C245" s="67" t="s">
        <v>923</v>
      </c>
    </row>
    <row r="246" spans="1:3" x14ac:dyDescent="0.25">
      <c r="A246" s="60">
        <v>161</v>
      </c>
      <c r="B246" s="67" t="s">
        <v>897</v>
      </c>
      <c r="C246" s="67" t="s">
        <v>924</v>
      </c>
    </row>
    <row r="247" spans="1:3" x14ac:dyDescent="0.25">
      <c r="A247" s="60">
        <v>162</v>
      </c>
      <c r="B247" s="67" t="s">
        <v>897</v>
      </c>
      <c r="C247" s="67" t="s">
        <v>925</v>
      </c>
    </row>
    <row r="248" spans="1:3" x14ac:dyDescent="0.25">
      <c r="A248" s="60">
        <v>163</v>
      </c>
      <c r="B248" s="67" t="s">
        <v>897</v>
      </c>
      <c r="C248" s="67" t="s">
        <v>926</v>
      </c>
    </row>
    <row r="249" spans="1:3" x14ac:dyDescent="0.25">
      <c r="A249" s="60">
        <v>164</v>
      </c>
      <c r="B249" s="67" t="s">
        <v>897</v>
      </c>
      <c r="C249" s="67" t="s">
        <v>927</v>
      </c>
    </row>
    <row r="250" spans="1:3" x14ac:dyDescent="0.25">
      <c r="A250" s="60">
        <v>165</v>
      </c>
      <c r="B250" s="67" t="s">
        <v>897</v>
      </c>
      <c r="C250" s="67" t="s">
        <v>928</v>
      </c>
    </row>
    <row r="251" spans="1:3" x14ac:dyDescent="0.25">
      <c r="A251" s="60">
        <v>166</v>
      </c>
      <c r="B251" s="67" t="s">
        <v>897</v>
      </c>
      <c r="C251" s="67" t="s">
        <v>929</v>
      </c>
    </row>
    <row r="252" spans="1:3" x14ac:dyDescent="0.25">
      <c r="A252" s="60">
        <v>167</v>
      </c>
      <c r="B252" s="67" t="s">
        <v>897</v>
      </c>
      <c r="C252" s="67" t="s">
        <v>930</v>
      </c>
    </row>
    <row r="253" spans="1:3" x14ac:dyDescent="0.25">
      <c r="A253" s="60">
        <v>168</v>
      </c>
      <c r="B253" s="67" t="s">
        <v>897</v>
      </c>
      <c r="C253" s="67" t="s">
        <v>931</v>
      </c>
    </row>
    <row r="254" spans="1:3" x14ac:dyDescent="0.25">
      <c r="A254" s="60">
        <v>169</v>
      </c>
      <c r="B254" s="67" t="s">
        <v>897</v>
      </c>
      <c r="C254" s="67" t="s">
        <v>927</v>
      </c>
    </row>
    <row r="255" spans="1:3" x14ac:dyDescent="0.25">
      <c r="A255" s="60">
        <v>170</v>
      </c>
      <c r="B255" s="67" t="s">
        <v>897</v>
      </c>
      <c r="C255" s="67" t="s">
        <v>932</v>
      </c>
    </row>
    <row r="256" spans="1:3" x14ac:dyDescent="0.25">
      <c r="A256" s="60">
        <v>171</v>
      </c>
      <c r="B256" s="67" t="s">
        <v>897</v>
      </c>
      <c r="C256" s="67" t="s">
        <v>926</v>
      </c>
    </row>
    <row r="258" spans="1:6" ht="34.5" customHeight="1" x14ac:dyDescent="0.25">
      <c r="A258" s="314" t="s">
        <v>1882</v>
      </c>
      <c r="B258" s="315"/>
      <c r="C258" s="315"/>
      <c r="D258" s="315"/>
      <c r="E258" s="315"/>
      <c r="F258" s="315"/>
    </row>
    <row r="259" spans="1:6" x14ac:dyDescent="0.25">
      <c r="A259" s="42"/>
      <c r="B259" s="37"/>
      <c r="C259" s="37"/>
      <c r="D259" s="37"/>
    </row>
    <row r="260" spans="1:6" x14ac:dyDescent="0.25">
      <c r="A260" s="63">
        <v>6</v>
      </c>
      <c r="B260" s="63" t="s">
        <v>407</v>
      </c>
      <c r="C260" s="63" t="s">
        <v>32</v>
      </c>
    </row>
    <row r="261" spans="1:6" x14ac:dyDescent="0.25">
      <c r="A261" s="63">
        <v>9</v>
      </c>
      <c r="B261" s="63" t="s">
        <v>223</v>
      </c>
      <c r="C261" s="63" t="s">
        <v>1883</v>
      </c>
    </row>
    <row r="262" spans="1:6" x14ac:dyDescent="0.25">
      <c r="A262" s="63">
        <v>13</v>
      </c>
      <c r="B262" s="63" t="s">
        <v>466</v>
      </c>
      <c r="C262" s="63" t="s">
        <v>107</v>
      </c>
    </row>
    <row r="263" spans="1:6" x14ac:dyDescent="0.25">
      <c r="A263" s="63">
        <v>16</v>
      </c>
      <c r="B263" s="63" t="s">
        <v>887</v>
      </c>
      <c r="C263" s="64" t="s">
        <v>1884</v>
      </c>
    </row>
    <row r="264" spans="1:6" x14ac:dyDescent="0.25">
      <c r="A264" s="63">
        <v>21</v>
      </c>
      <c r="B264" s="63" t="s">
        <v>559</v>
      </c>
      <c r="C264" s="63" t="s">
        <v>560</v>
      </c>
    </row>
    <row r="265" spans="1:6" x14ac:dyDescent="0.25">
      <c r="A265" s="63">
        <v>26</v>
      </c>
      <c r="B265" s="63" t="s">
        <v>800</v>
      </c>
      <c r="C265" s="64" t="s">
        <v>1885</v>
      </c>
    </row>
    <row r="266" spans="1:6" x14ac:dyDescent="0.25">
      <c r="A266" s="63">
        <v>39</v>
      </c>
      <c r="B266" s="63" t="s">
        <v>407</v>
      </c>
      <c r="C266" s="63" t="s">
        <v>1886</v>
      </c>
    </row>
    <row r="267" spans="1:6" x14ac:dyDescent="0.25">
      <c r="A267" s="63">
        <v>51</v>
      </c>
      <c r="B267" s="63" t="s">
        <v>800</v>
      </c>
      <c r="C267" s="63" t="s">
        <v>812</v>
      </c>
    </row>
    <row r="268" spans="1:6" x14ac:dyDescent="0.25">
      <c r="A268" s="63">
        <v>57</v>
      </c>
      <c r="B268" s="63" t="s">
        <v>1887</v>
      </c>
      <c r="C268" s="63" t="s">
        <v>1888</v>
      </c>
    </row>
    <row r="269" spans="1:6" x14ac:dyDescent="0.25">
      <c r="A269" s="63">
        <v>71</v>
      </c>
      <c r="B269" s="63" t="s">
        <v>1889</v>
      </c>
      <c r="C269" s="63" t="s">
        <v>778</v>
      </c>
    </row>
    <row r="270" spans="1:6" x14ac:dyDescent="0.25">
      <c r="A270" s="63">
        <v>84</v>
      </c>
      <c r="B270" s="63" t="s">
        <v>621</v>
      </c>
      <c r="C270" s="63" t="s">
        <v>1890</v>
      </c>
    </row>
    <row r="271" spans="1:6" x14ac:dyDescent="0.25">
      <c r="A271" s="63">
        <v>89</v>
      </c>
      <c r="B271" s="63" t="s">
        <v>1891</v>
      </c>
      <c r="C271" s="63" t="s">
        <v>32</v>
      </c>
    </row>
    <row r="272" spans="1:6" x14ac:dyDescent="0.25">
      <c r="A272" s="63">
        <v>105</v>
      </c>
      <c r="B272" s="63" t="s">
        <v>938</v>
      </c>
      <c r="C272" s="63" t="s">
        <v>1892</v>
      </c>
    </row>
    <row r="273" spans="1:8" x14ac:dyDescent="0.25">
      <c r="A273" s="63">
        <v>106</v>
      </c>
      <c r="B273" s="63" t="s">
        <v>1839</v>
      </c>
      <c r="C273" s="63" t="s">
        <v>1893</v>
      </c>
    </row>
    <row r="274" spans="1:8" x14ac:dyDescent="0.25">
      <c r="A274" s="63">
        <v>115</v>
      </c>
      <c r="B274" s="63" t="s">
        <v>1894</v>
      </c>
      <c r="C274" s="63" t="s">
        <v>1895</v>
      </c>
    </row>
    <row r="275" spans="1:8" x14ac:dyDescent="0.25">
      <c r="A275" s="63">
        <v>116</v>
      </c>
      <c r="B275" s="63" t="s">
        <v>1839</v>
      </c>
      <c r="C275" s="63" t="s">
        <v>1896</v>
      </c>
    </row>
    <row r="276" spans="1:8" x14ac:dyDescent="0.25">
      <c r="A276" s="63">
        <v>117</v>
      </c>
      <c r="B276" s="63" t="s">
        <v>1897</v>
      </c>
      <c r="C276" s="63" t="s">
        <v>1898</v>
      </c>
    </row>
    <row r="277" spans="1:8" x14ac:dyDescent="0.25">
      <c r="A277" s="63">
        <v>118</v>
      </c>
      <c r="B277" s="63" t="s">
        <v>1899</v>
      </c>
      <c r="C277" s="63" t="s">
        <v>203</v>
      </c>
    </row>
    <row r="278" spans="1:8" x14ac:dyDescent="0.25">
      <c r="A278" s="63">
        <v>128</v>
      </c>
      <c r="B278" s="63" t="s">
        <v>1889</v>
      </c>
      <c r="C278" s="63" t="s">
        <v>774</v>
      </c>
    </row>
    <row r="279" spans="1:8" x14ac:dyDescent="0.25">
      <c r="A279" s="63">
        <v>390</v>
      </c>
      <c r="B279" s="63" t="s">
        <v>657</v>
      </c>
      <c r="C279" s="63" t="s">
        <v>1900</v>
      </c>
    </row>
    <row r="280" spans="1:8" x14ac:dyDescent="0.25">
      <c r="A280" s="63">
        <v>392</v>
      </c>
      <c r="B280" s="63" t="s">
        <v>657</v>
      </c>
      <c r="C280" s="63" t="s">
        <v>1901</v>
      </c>
    </row>
    <row r="282" spans="1:8" x14ac:dyDescent="0.25">
      <c r="A282" s="285" t="s">
        <v>1902</v>
      </c>
    </row>
    <row r="283" spans="1:8" x14ac:dyDescent="0.25">
      <c r="A283" s="41"/>
    </row>
    <row r="284" spans="1:8" x14ac:dyDescent="0.25">
      <c r="A284" s="62" t="s">
        <v>96</v>
      </c>
      <c r="B284" s="289" t="s">
        <v>1082</v>
      </c>
      <c r="C284" s="289" t="s">
        <v>784</v>
      </c>
      <c r="D284" s="316" t="s">
        <v>1903</v>
      </c>
      <c r="E284" s="317"/>
      <c r="F284" s="317"/>
      <c r="G284" s="317"/>
      <c r="H284" s="318"/>
    </row>
    <row r="285" spans="1:8" x14ac:dyDescent="0.25">
      <c r="A285" s="62" t="s">
        <v>96</v>
      </c>
      <c r="B285" s="289" t="s">
        <v>1839</v>
      </c>
      <c r="C285" s="289" t="s">
        <v>585</v>
      </c>
      <c r="D285" s="316" t="s">
        <v>1904</v>
      </c>
      <c r="E285" s="317"/>
      <c r="F285" s="317"/>
      <c r="G285" s="317"/>
      <c r="H285" s="318"/>
    </row>
    <row r="286" spans="1:8" x14ac:dyDescent="0.25">
      <c r="A286" s="62" t="s">
        <v>96</v>
      </c>
      <c r="B286" s="289" t="s">
        <v>1905</v>
      </c>
      <c r="C286" s="289" t="s">
        <v>89</v>
      </c>
      <c r="D286" s="316" t="s">
        <v>1906</v>
      </c>
      <c r="E286" s="317"/>
      <c r="F286" s="317"/>
      <c r="G286" s="317"/>
      <c r="H286" s="318"/>
    </row>
    <row r="287" spans="1:8" x14ac:dyDescent="0.25">
      <c r="A287" s="62" t="s">
        <v>96</v>
      </c>
      <c r="B287" s="289" t="s">
        <v>1000</v>
      </c>
      <c r="C287" s="289" t="s">
        <v>1001</v>
      </c>
      <c r="D287" s="316" t="s">
        <v>1907</v>
      </c>
      <c r="E287" s="317"/>
      <c r="F287" s="317"/>
      <c r="G287" s="317"/>
      <c r="H287" s="318"/>
    </row>
    <row r="288" spans="1:8" x14ac:dyDescent="0.25">
      <c r="A288" s="62" t="s">
        <v>96</v>
      </c>
      <c r="B288" s="289" t="s">
        <v>1908</v>
      </c>
      <c r="C288" s="289" t="s">
        <v>89</v>
      </c>
      <c r="D288" s="316" t="s">
        <v>1909</v>
      </c>
      <c r="E288" s="317"/>
      <c r="F288" s="317"/>
      <c r="G288" s="317"/>
      <c r="H288" s="318"/>
    </row>
    <row r="289" spans="1:8" x14ac:dyDescent="0.25">
      <c r="A289" s="62" t="s">
        <v>96</v>
      </c>
      <c r="B289" s="289" t="s">
        <v>1908</v>
      </c>
      <c r="C289" s="289" t="s">
        <v>89</v>
      </c>
      <c r="D289" s="316" t="s">
        <v>1909</v>
      </c>
      <c r="E289" s="317"/>
      <c r="F289" s="317"/>
      <c r="G289" s="317"/>
      <c r="H289" s="318"/>
    </row>
    <row r="290" spans="1:8" x14ac:dyDescent="0.25">
      <c r="A290" s="62" t="s">
        <v>96</v>
      </c>
      <c r="B290" s="289" t="s">
        <v>1076</v>
      </c>
      <c r="C290" s="289" t="s">
        <v>197</v>
      </c>
      <c r="D290" s="316" t="s">
        <v>1910</v>
      </c>
      <c r="E290" s="317"/>
      <c r="F290" s="317"/>
      <c r="G290" s="317"/>
      <c r="H290" s="318"/>
    </row>
    <row r="291" spans="1:8" x14ac:dyDescent="0.25">
      <c r="A291" s="62" t="s">
        <v>96</v>
      </c>
      <c r="B291" s="289" t="s">
        <v>444</v>
      </c>
      <c r="C291" s="289" t="s">
        <v>445</v>
      </c>
      <c r="D291" s="316" t="s">
        <v>1910</v>
      </c>
      <c r="E291" s="317"/>
      <c r="F291" s="317"/>
      <c r="G291" s="317"/>
      <c r="H291" s="318"/>
    </row>
    <row r="292" spans="1:8" x14ac:dyDescent="0.25">
      <c r="A292" s="62" t="s">
        <v>96</v>
      </c>
      <c r="B292" s="289" t="s">
        <v>204</v>
      </c>
      <c r="C292" s="289" t="s">
        <v>205</v>
      </c>
      <c r="D292" s="316" t="s">
        <v>1910</v>
      </c>
      <c r="E292" s="317"/>
      <c r="F292" s="317"/>
      <c r="G292" s="317"/>
      <c r="H292" s="318"/>
    </row>
    <row r="293" spans="1:8" x14ac:dyDescent="0.25">
      <c r="A293" s="62" t="s">
        <v>96</v>
      </c>
      <c r="B293" s="289" t="s">
        <v>97</v>
      </c>
      <c r="C293" s="289" t="s">
        <v>98</v>
      </c>
      <c r="D293" s="316" t="s">
        <v>1910</v>
      </c>
      <c r="E293" s="317"/>
      <c r="F293" s="317"/>
      <c r="G293" s="317"/>
      <c r="H293" s="318"/>
    </row>
    <row r="294" spans="1:8" x14ac:dyDescent="0.25">
      <c r="A294" s="62" t="s">
        <v>96</v>
      </c>
      <c r="B294" s="289" t="s">
        <v>97</v>
      </c>
      <c r="C294" s="289" t="s">
        <v>100</v>
      </c>
      <c r="D294" s="316" t="s">
        <v>1910</v>
      </c>
      <c r="E294" s="317"/>
      <c r="F294" s="317"/>
      <c r="G294" s="317"/>
      <c r="H294" s="318"/>
    </row>
    <row r="295" spans="1:8" x14ac:dyDescent="0.25">
      <c r="A295" s="62" t="s">
        <v>96</v>
      </c>
      <c r="B295" s="289" t="s">
        <v>800</v>
      </c>
      <c r="C295" s="289" t="s">
        <v>847</v>
      </c>
      <c r="D295" s="316" t="s">
        <v>1911</v>
      </c>
      <c r="E295" s="317"/>
      <c r="F295" s="317"/>
      <c r="G295" s="317"/>
      <c r="H295" s="318"/>
    </row>
    <row r="296" spans="1:8" x14ac:dyDescent="0.25">
      <c r="A296" s="60" t="s">
        <v>96</v>
      </c>
      <c r="B296" s="289" t="s">
        <v>800</v>
      </c>
      <c r="C296" s="289" t="s">
        <v>859</v>
      </c>
      <c r="D296" s="316" t="s">
        <v>1912</v>
      </c>
      <c r="E296" s="317"/>
      <c r="F296" s="317"/>
      <c r="G296" s="317"/>
      <c r="H296" s="318"/>
    </row>
    <row r="297" spans="1:8" x14ac:dyDescent="0.25">
      <c r="A297" s="60" t="s">
        <v>96</v>
      </c>
      <c r="B297" s="289" t="s">
        <v>800</v>
      </c>
      <c r="C297" s="289" t="s">
        <v>1913</v>
      </c>
      <c r="D297" s="316" t="s">
        <v>1910</v>
      </c>
      <c r="E297" s="317"/>
      <c r="F297" s="317"/>
      <c r="G297" s="317"/>
      <c r="H297" s="318"/>
    </row>
  </sheetData>
  <sortState xmlns:xlrd2="http://schemas.microsoft.com/office/spreadsheetml/2017/richdata2" ref="A182:D198">
    <sortCondition ref="A182:A198"/>
  </sortState>
  <mergeCells count="25">
    <mergeCell ref="D289:H289"/>
    <mergeCell ref="D284:H284"/>
    <mergeCell ref="D285:H285"/>
    <mergeCell ref="D286:H286"/>
    <mergeCell ref="D287:H287"/>
    <mergeCell ref="D288:H288"/>
    <mergeCell ref="D296:H296"/>
    <mergeCell ref="D297:H297"/>
    <mergeCell ref="D290:H290"/>
    <mergeCell ref="D291:H291"/>
    <mergeCell ref="D292:H292"/>
    <mergeCell ref="D293:H293"/>
    <mergeCell ref="D294:H294"/>
    <mergeCell ref="D295:H295"/>
    <mergeCell ref="A258:F258"/>
    <mergeCell ref="A3:F3"/>
    <mergeCell ref="A35:F35"/>
    <mergeCell ref="A48:F48"/>
    <mergeCell ref="A129:F129"/>
    <mergeCell ref="A34:G34"/>
    <mergeCell ref="K54:Q54"/>
    <mergeCell ref="A141:F141"/>
    <mergeCell ref="A146:F146"/>
    <mergeCell ref="A162:F162"/>
    <mergeCell ref="A180:F18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 Summary tables</vt:lpstr>
      <vt:lpstr>ii. Artists, works, details</vt:lpstr>
      <vt:lpstr>iii. Works per artist</vt:lpstr>
      <vt:lpstr> iv. Price realised</vt:lpstr>
      <vt:lpstr>v. Size</vt:lpstr>
      <vt:lpstr>vi. Buyers</vt:lpstr>
      <vt:lpstr>vii. Christie's catalogues</vt:lpstr>
      <vt:lpstr>viii. Brighton catalogues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David Adelman</cp:lastModifiedBy>
  <cp:revision/>
  <dcterms:created xsi:type="dcterms:W3CDTF">2019-09-05T12:29:46Z</dcterms:created>
  <dcterms:modified xsi:type="dcterms:W3CDTF">2022-04-18T14:45:59Z</dcterms:modified>
  <cp:category/>
  <cp:contentStatus/>
</cp:coreProperties>
</file>